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665" activeTab="0"/>
  </bookViews>
  <sheets>
    <sheet name="доходы" sheetId="1" r:id="rId1"/>
    <sheet name="расходы 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<sst xmlns="http://schemas.openxmlformats.org/spreadsheetml/2006/main" count="342" uniqueCount="143">
  <si>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</si>
  <si>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</si>
  <si>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</si>
  <si>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</si>
  <si>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</si>
  <si>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</si>
  <si>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</si>
  <si>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</si>
  <si>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</si>
  <si>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0300</t>
  </si>
  <si>
    <t>0000000</t>
  </si>
  <si>
    <t>0314</t>
  </si>
  <si>
    <t>0410</t>
  </si>
  <si>
    <t>0700</t>
  </si>
  <si>
    <t>0707</t>
  </si>
  <si>
    <t>0800</t>
  </si>
  <si>
    <t>0804</t>
  </si>
  <si>
    <t>Налог на прибыль</t>
  </si>
  <si>
    <t>1 01 00000 00 0000 000</t>
  </si>
  <si>
    <t>из них:</t>
  </si>
  <si>
    <t>в том числе:</t>
  </si>
  <si>
    <t>1 00 00000 00 0000 000</t>
  </si>
  <si>
    <t>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</si>
  <si>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</si>
  <si>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</si>
  <si>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</si>
  <si>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</si>
  <si>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</si>
  <si>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</si>
  <si>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</t>
  </si>
  <si>
    <t>2 02 03024 03 0000 151</t>
  </si>
  <si>
    <t>2 02 03024 03 0001 151</t>
  </si>
  <si>
    <t>2 02 03024 03 0002 151</t>
  </si>
  <si>
    <t>2 02 03024 03 0003 151</t>
  </si>
  <si>
    <t>2 02 03024 03 0004 151</t>
  </si>
  <si>
    <t>ИТОГО ДОХОДОВ</t>
  </si>
  <si>
    <t>Наименование</t>
  </si>
  <si>
    <t>Рз/ПР</t>
  </si>
  <si>
    <t>ЦС</t>
  </si>
  <si>
    <t>ВР</t>
  </si>
  <si>
    <t>ОБЩЕГОСУДАРСТВЕННЫЕ ВОПРОСЫ</t>
  </si>
  <si>
    <t xml:space="preserve">Функционирование законодательных (представительных)органов государственной власти и местного самоуправления, </t>
  </si>
  <si>
    <t xml:space="preserve"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 </t>
  </si>
  <si>
    <t xml:space="preserve">субвенции для осуществления передаваемых полномочий города Москвы на содержание муниципальных служащих,осуществляющих организацию досуговой,социально-воспитательной, физкультурно-оздоровительной и спортивной работы с населением по месту жительства </t>
  </si>
  <si>
    <t>Массовый спорт</t>
  </si>
  <si>
    <t>1102</t>
  </si>
  <si>
    <t>2 02 03024 03 0005 151</t>
  </si>
  <si>
    <t xml:space="preserve"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жительства </t>
  </si>
  <si>
    <t>субвенции для осуществления передаваемых полномочий города Москвы на организацию опеки, попечительства и патронажа</t>
  </si>
  <si>
    <t xml:space="preserve">субвенции для осуществления передаваемых полномочий города Москвы на организацию досуговой и социально-воспитательной работы  с населением по месту жительства </t>
  </si>
  <si>
    <t>1202</t>
  </si>
  <si>
    <t>Средства массовой информации</t>
  </si>
  <si>
    <t>1200</t>
  </si>
  <si>
    <t>0113</t>
  </si>
  <si>
    <t>244</t>
  </si>
  <si>
    <t>Налог на доходы физических лиц</t>
  </si>
  <si>
    <t>1 01 0200001 0000 110</t>
  </si>
  <si>
    <t>1 01 0201001 0000 110</t>
  </si>
  <si>
    <t>1 01 0202001 0000 110</t>
  </si>
  <si>
    <t>1 01 02003001 0000 110</t>
  </si>
  <si>
    <t>Глава муниципального образования</t>
  </si>
  <si>
    <t>000</t>
  </si>
  <si>
    <t>Национальная экономика</t>
  </si>
  <si>
    <t>0400</t>
  </si>
  <si>
    <t>Связь и информатика</t>
  </si>
  <si>
    <t>242</t>
  </si>
  <si>
    <t>31Б0101</t>
  </si>
  <si>
    <t>31А0102</t>
  </si>
  <si>
    <t>0111</t>
  </si>
  <si>
    <t>32А0100</t>
  </si>
  <si>
    <t>870</t>
  </si>
  <si>
    <t>31Б0104</t>
  </si>
  <si>
    <t>35Е0114</t>
  </si>
  <si>
    <t>Депутаты муниципального Собрания внутригородского муниципального образования</t>
  </si>
  <si>
    <t>Уплата членских взносов на осуществление деятельности Совета муниципальных образований города Москвы</t>
  </si>
  <si>
    <t>Другие общегосударственные вопросы</t>
  </si>
  <si>
    <t>35И0100</t>
  </si>
  <si>
    <t>Функционирование высшего должностного лица субъекта Российской Федерации  и муниципального образования</t>
  </si>
  <si>
    <t>Резервные фонды</t>
  </si>
  <si>
    <t>31Б0199</t>
  </si>
  <si>
    <t>Другие вопросы в области национальной безопасности правоохранительной деятельности</t>
  </si>
  <si>
    <t>Другие вопросы в области культуры, кинематографии</t>
  </si>
  <si>
    <t>Культура, кинемотография</t>
  </si>
  <si>
    <t>35Е0103</t>
  </si>
  <si>
    <t>Физическая культура и спорт</t>
  </si>
  <si>
    <t>1100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</si>
  <si>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</si>
  <si>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31Б0105</t>
  </si>
  <si>
    <t>Руководитель муниципалитета</t>
  </si>
  <si>
    <t>31Б0102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</si>
  <si>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</si>
  <si>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</si>
  <si>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</si>
  <si>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</si>
  <si>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, услуг в сфере информационно-коммуникационных технологий</t>
  </si>
  <si>
    <t>Прочая закупка товаров, работ и услуг для государственных нужд</t>
  </si>
  <si>
    <t>321</t>
  </si>
  <si>
    <t>Пособия и компесации гражданам и иные социальные выплаты, кроме публичных нормативных обязательств</t>
  </si>
  <si>
    <t>Содержание муниципальных служащих-работников районных комиссий по делам енсовершеннолетних детей и защите их прав за счет субвенций из бюджета города Москвы</t>
  </si>
  <si>
    <t>Содержание 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спортвной работы с населением по месту жительства за счет субвенций из бюджета города Москвы</t>
  </si>
  <si>
    <t>611</t>
  </si>
  <si>
    <t>612</t>
  </si>
  <si>
    <t>Уплата прочих налогов, сборов и иных обязательных платежей</t>
  </si>
  <si>
    <t>852</t>
  </si>
  <si>
    <t>Содержание муниципальных служащих, осуществляющих переданные полномочия по организации опеки, попечительства и патронажа за счет субвенций из бюджета города Москвы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</si>
  <si>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</si>
  <si>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</si>
  <si>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Резервные средства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</si>
  <si>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налога осуществляется в соответствии со ст.227,228 Налогвого кодекса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</si>
  <si>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др.лиц, занимающихся частной практикой в соответствии со ст.227 Налогового кодекса РФ</t>
  </si>
  <si>
    <t>налог на доходы физических лиц с доходов,полученных физическими лицами в соответствии со ст.228 Налогового РФ</t>
  </si>
  <si>
    <t>35Е0105</t>
  </si>
  <si>
    <t>33А0101</t>
  </si>
  <si>
    <t>33А0102</t>
  </si>
  <si>
    <t>33А0104</t>
  </si>
  <si>
    <t>09Е0901</t>
  </si>
  <si>
    <t>10А0301</t>
  </si>
  <si>
    <t xml:space="preserve">Субвенции для осуществления переданных полномочий по организации физкультурно-оздоровительной и спортивной работы с населением по месту жительства  в том числе:                                                                                 </t>
  </si>
  <si>
    <t xml:space="preserve">Субвенция для осуществления переданных полномочий по организции досуговой и социально-воспитательной работы с населением по месту жительства </t>
  </si>
  <si>
    <t>% исполн.</t>
  </si>
  <si>
    <r>
      <t>Функционирование Правительства РФ, высших исполнительных органов государственной власти субъектов РФ, местных администраций из них:</t>
    </r>
    <r>
      <rPr>
        <sz val="10"/>
        <rFont val="Arial Cyr"/>
        <family val="0"/>
      </rPr>
      <t xml:space="preserve">расходы на содержание руководителя муниципалитета;расходы на содержание аппарата муниципалитета; расходы на содержание специалистов, выполняющих полномочия по решению вопросов местного значения; расходы на содержание специалистов районной комиссии по делам несовершеннолетних и защите их прав; расходы на содержание специалистов по досуговой, социально-воспитательной, физкультурно-оздоровительной и спортивной работе; расходы на содержание специалистов органов опеки,попечительства и патронажа   </t>
    </r>
    <r>
      <rPr>
        <b/>
        <sz val="10"/>
        <rFont val="Arial Cyr"/>
        <family val="0"/>
      </rPr>
      <t xml:space="preserve">                         </t>
    </r>
  </si>
  <si>
    <t>План 2013г., тыс.руб.</t>
  </si>
  <si>
    <t>Код бюджетной классификации главного администратора источников внутреннего финансирования дефицита бюджета</t>
  </si>
  <si>
    <t>Код группы, подгруппы, статьи и вида источников</t>
  </si>
  <si>
    <t>Иные источники, администрирование которых может осуществляться главными администраторами источников финасирования местного бюджета, в пределах их компетенции</t>
  </si>
  <si>
    <t>01 05 02 01 03 00000 510</t>
  </si>
  <si>
    <t>01 05 02 01 03 00000 610</t>
  </si>
  <si>
    <t>Сумма, тыс. руб.</t>
  </si>
  <si>
    <t>администрация муниципального округа Ивановское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</si>
  <si>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</si>
  <si>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</si>
  <si>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периодичность: квартальная</t>
  </si>
  <si>
    <t>1. Доходы бюджета муниципального округа Ивановское</t>
  </si>
  <si>
    <t>2. Расходы бюджета муниципального округа Ивановское по целевым статьям , видам расходов бюджетной деятельности</t>
  </si>
  <si>
    <t>3.Источники финансирования дефицита бюджета муниципального округа Ивановское по кодам бюджетной классификации источников финансирования дефицита бюджета</t>
  </si>
  <si>
    <t>Отчет об исполнении бюджета муниципального округа Ивановское за 9 месяцев 2013 года</t>
  </si>
  <si>
    <t>2 02 02999 03 001 151</t>
  </si>
  <si>
    <t>прочие субсидии бюджетам внутригородских муниципальных образований в целях компенсации рисков, связанных с выпадающими доходами местных бюджетов в 2013 году и осуществлением отдельных расходных обязательств</t>
  </si>
  <si>
    <t>Исполнение 9 мес.2013 г., тыс.руб.</t>
  </si>
  <si>
    <t>883</t>
  </si>
  <si>
    <t>Прочие расходы</t>
  </si>
  <si>
    <t>33А0211</t>
  </si>
  <si>
    <t>Приложение к постановлению аппарата Совета депутатов муниципального округа Ивановское от 08.10.2013 №02-01-11/6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</si>
</sst>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172" fontId="6" fillId="0" borderId="19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3" fontId="8" fillId="0" borderId="20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172" fontId="11" fillId="0" borderId="19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left" vertical="top" wrapText="1"/>
    </xf>
    <xf numFmtId="173" fontId="2" fillId="0" borderId="22" xfId="0" applyNumberFormat="1" applyFont="1" applyBorder="1" applyAlignment="1">
      <alignment vertical="center"/>
    </xf>
    <xf numFmtId="173" fontId="2" fillId="0" borderId="20" xfId="0" applyNumberFormat="1" applyFont="1" applyBorder="1" applyAlignment="1">
      <alignment vertical="center"/>
    </xf>
    <xf numFmtId="173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6" fillId="0" borderId="39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7" fillId="0" borderId="31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7" fillId="0" borderId="39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6" fillId="0" borderId="3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3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172" fontId="11" fillId="0" borderId="19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3" max="3" width="8.25390625" style="0" customWidth="1"/>
    <col min="8" max="8" width="1.875" style="0" customWidth="1"/>
    <col min="9" max="9" width="12.625" style="0" customWidth="1"/>
    <col min="10" max="10" width="11.375" style="0" customWidth="1"/>
    <col min="11" max="11" width="10.625" style="0" customWidth="1"/>
  </cols>
  <sheetData>
    <row r="1" spans="7:11" ht="12.75">
      <c r="G1" s="101" t="s">
        <v>142</v>
      </c>
      <c r="H1" s="101"/>
      <c r="I1" s="101"/>
      <c r="J1" s="101"/>
      <c r="K1" s="101"/>
    </row>
    <row r="2" spans="7:11" ht="48" customHeight="1">
      <c r="G2" s="101"/>
      <c r="H2" s="101"/>
      <c r="I2" s="101"/>
      <c r="J2" s="101"/>
      <c r="K2" s="101"/>
    </row>
    <row r="3" spans="1:11" ht="33" customHeight="1">
      <c r="A3" s="142" t="s">
        <v>135</v>
      </c>
      <c r="B3" s="142"/>
      <c r="C3" s="142"/>
      <c r="D3" s="142"/>
      <c r="E3" s="142"/>
      <c r="F3" s="142"/>
      <c r="G3" s="142"/>
      <c r="H3" s="142"/>
      <c r="I3" s="142"/>
      <c r="J3" s="143"/>
      <c r="K3" s="143"/>
    </row>
    <row r="4" spans="1:9" ht="15.75">
      <c r="A4" s="102" t="s">
        <v>131</v>
      </c>
      <c r="B4" s="102"/>
      <c r="C4" s="102"/>
      <c r="D4" s="102"/>
      <c r="E4" s="102"/>
      <c r="F4" s="1"/>
      <c r="G4" s="1"/>
      <c r="H4" s="1"/>
      <c r="I4" s="1"/>
    </row>
    <row r="5" spans="1:11" ht="38.25" customHeight="1" thickBot="1">
      <c r="A5" s="103" t="s">
        <v>132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28.5" customHeight="1">
      <c r="A6" s="86" t="s">
        <v>21</v>
      </c>
      <c r="B6" s="87"/>
      <c r="C6" s="88"/>
      <c r="D6" s="89" t="s">
        <v>22</v>
      </c>
      <c r="E6" s="87"/>
      <c r="F6" s="87"/>
      <c r="G6" s="87"/>
      <c r="H6" s="88"/>
      <c r="I6" s="8">
        <f>I8</f>
        <v>16804.6</v>
      </c>
      <c r="J6" s="8">
        <f>J8</f>
        <v>13480.2</v>
      </c>
      <c r="K6" s="55">
        <f>(J6/I6)/100*100</f>
        <v>0.8021732144769885</v>
      </c>
    </row>
    <row r="7" spans="1:11" ht="18.75" customHeight="1">
      <c r="A7" s="90" t="s">
        <v>20</v>
      </c>
      <c r="B7" s="91"/>
      <c r="C7" s="92"/>
      <c r="D7" s="93"/>
      <c r="E7" s="91"/>
      <c r="F7" s="91"/>
      <c r="G7" s="91"/>
      <c r="H7" s="92"/>
      <c r="I7" s="57"/>
      <c r="J7" s="58"/>
      <c r="K7" s="56"/>
    </row>
    <row r="8" spans="1:11" ht="15.75">
      <c r="A8" s="85" t="s">
        <v>18</v>
      </c>
      <c r="B8" s="83"/>
      <c r="C8" s="84"/>
      <c r="D8" s="82" t="s">
        <v>17</v>
      </c>
      <c r="E8" s="83"/>
      <c r="F8" s="83"/>
      <c r="G8" s="83"/>
      <c r="H8" s="84"/>
      <c r="I8" s="8">
        <f>I10</f>
        <v>16804.6</v>
      </c>
      <c r="J8" s="8">
        <f>J10</f>
        <v>13480.2</v>
      </c>
      <c r="K8" s="55">
        <f>(J8/I8)/100*100</f>
        <v>0.8021732144769885</v>
      </c>
    </row>
    <row r="9" spans="1:11" ht="15">
      <c r="A9" s="72" t="s">
        <v>19</v>
      </c>
      <c r="B9" s="73"/>
      <c r="C9" s="74"/>
      <c r="D9" s="75"/>
      <c r="E9" s="73"/>
      <c r="F9" s="73"/>
      <c r="G9" s="73"/>
      <c r="H9" s="74"/>
      <c r="I9" s="59"/>
      <c r="J9" s="58"/>
      <c r="K9" s="56"/>
    </row>
    <row r="10" spans="1:11" ht="75.75" customHeight="1">
      <c r="A10" s="94" t="s">
        <v>56</v>
      </c>
      <c r="B10" s="95"/>
      <c r="C10" s="96"/>
      <c r="D10" s="105" t="s">
        <v>55</v>
      </c>
      <c r="E10" s="95"/>
      <c r="F10" s="95"/>
      <c r="G10" s="95"/>
      <c r="H10" s="96"/>
      <c r="I10" s="60">
        <f>I12+I13+I14</f>
        <v>16804.6</v>
      </c>
      <c r="J10" s="60">
        <f>J12+J13+J14</f>
        <v>13480.2</v>
      </c>
      <c r="K10" s="55">
        <f>(J10/I10)/100*100</f>
        <v>0.8021732144769885</v>
      </c>
    </row>
    <row r="11" spans="1:11" ht="14.25" customHeight="1">
      <c r="A11" s="90" t="s">
        <v>20</v>
      </c>
      <c r="B11" s="91"/>
      <c r="C11" s="92"/>
      <c r="D11" s="93"/>
      <c r="E11" s="91"/>
      <c r="F11" s="91"/>
      <c r="G11" s="91"/>
      <c r="H11" s="92"/>
      <c r="I11" s="57"/>
      <c r="J11" s="58"/>
      <c r="K11" s="56"/>
    </row>
    <row r="12" spans="1:11" ht="105" customHeight="1">
      <c r="A12" s="66" t="s">
        <v>57</v>
      </c>
      <c r="B12" s="67"/>
      <c r="C12" s="68"/>
      <c r="D12" s="69" t="s">
        <v>108</v>
      </c>
      <c r="E12" s="70"/>
      <c r="F12" s="70"/>
      <c r="G12" s="70"/>
      <c r="H12" s="71"/>
      <c r="I12" s="61">
        <f>15054.6+200-10</f>
        <v>15244.6</v>
      </c>
      <c r="J12" s="58">
        <v>10863.4</v>
      </c>
      <c r="K12" s="56">
        <f>(J12/I12)/100*100</f>
        <v>0.7126064311297114</v>
      </c>
    </row>
    <row r="13" spans="1:11" ht="143.25" customHeight="1">
      <c r="A13" s="66" t="s">
        <v>58</v>
      </c>
      <c r="B13" s="67"/>
      <c r="C13" s="68"/>
      <c r="D13" s="69" t="s">
        <v>109</v>
      </c>
      <c r="E13" s="70"/>
      <c r="F13" s="70"/>
      <c r="G13" s="70"/>
      <c r="H13" s="71"/>
      <c r="I13" s="61">
        <v>260</v>
      </c>
      <c r="J13" s="58">
        <v>134.7</v>
      </c>
      <c r="K13" s="56">
        <f>(J13/I13)/100*100</f>
        <v>0.518076923076923</v>
      </c>
    </row>
    <row r="14" spans="1:11" ht="58.5" customHeight="1">
      <c r="A14" s="97" t="s">
        <v>59</v>
      </c>
      <c r="B14" s="98"/>
      <c r="C14" s="99"/>
      <c r="D14" s="100" t="s">
        <v>110</v>
      </c>
      <c r="E14" s="98"/>
      <c r="F14" s="98"/>
      <c r="G14" s="98"/>
      <c r="H14" s="99"/>
      <c r="I14" s="61">
        <v>1300</v>
      </c>
      <c r="J14" s="58">
        <v>2482.1</v>
      </c>
      <c r="K14" s="56">
        <f>(J14/I14)/100*100</f>
        <v>1.9093076923076922</v>
      </c>
    </row>
    <row r="15" spans="1:11" ht="39.75" customHeight="1">
      <c r="A15" s="86" t="s">
        <v>23</v>
      </c>
      <c r="B15" s="87"/>
      <c r="C15" s="88"/>
      <c r="D15" s="89" t="s">
        <v>24</v>
      </c>
      <c r="E15" s="87"/>
      <c r="F15" s="87"/>
      <c r="G15" s="87"/>
      <c r="H15" s="88"/>
      <c r="I15" s="8">
        <f>I17</f>
        <v>26798.9</v>
      </c>
      <c r="J15" s="8">
        <f>J17</f>
        <v>26798.9</v>
      </c>
      <c r="K15" s="55">
        <f>(J15/I15)/100*100</f>
        <v>1</v>
      </c>
    </row>
    <row r="16" spans="1:11" ht="15">
      <c r="A16" s="72" t="s">
        <v>20</v>
      </c>
      <c r="B16" s="73"/>
      <c r="C16" s="74"/>
      <c r="D16" s="75"/>
      <c r="E16" s="73"/>
      <c r="F16" s="73"/>
      <c r="G16" s="73"/>
      <c r="H16" s="74"/>
      <c r="I16" s="59"/>
      <c r="J16" s="58"/>
      <c r="K16" s="56"/>
    </row>
    <row r="17" spans="1:11" ht="70.5" customHeight="1">
      <c r="A17" s="85" t="s">
        <v>25</v>
      </c>
      <c r="B17" s="83"/>
      <c r="C17" s="84"/>
      <c r="D17" s="82" t="s">
        <v>26</v>
      </c>
      <c r="E17" s="83"/>
      <c r="F17" s="83"/>
      <c r="G17" s="83"/>
      <c r="H17" s="84"/>
      <c r="I17" s="8">
        <f>I19</f>
        <v>26798.9</v>
      </c>
      <c r="J17" s="8">
        <f>J19</f>
        <v>26798.9</v>
      </c>
      <c r="K17" s="55">
        <f>(J17/I17)/100*100</f>
        <v>1</v>
      </c>
    </row>
    <row r="18" spans="1:11" ht="15">
      <c r="A18" s="72" t="s">
        <v>19</v>
      </c>
      <c r="B18" s="73"/>
      <c r="C18" s="74"/>
      <c r="D18" s="75"/>
      <c r="E18" s="73"/>
      <c r="F18" s="73"/>
      <c r="G18" s="73"/>
      <c r="H18" s="74"/>
      <c r="I18" s="59"/>
      <c r="J18" s="58"/>
      <c r="K18" s="56"/>
    </row>
    <row r="19" spans="1:11" ht="60.75" customHeight="1">
      <c r="A19" s="76" t="s">
        <v>27</v>
      </c>
      <c r="B19" s="77"/>
      <c r="C19" s="78"/>
      <c r="D19" s="79" t="s">
        <v>28</v>
      </c>
      <c r="E19" s="80"/>
      <c r="F19" s="80"/>
      <c r="G19" s="80"/>
      <c r="H19" s="81"/>
      <c r="I19" s="8">
        <f>I21+I22</f>
        <v>26798.9</v>
      </c>
      <c r="J19" s="8">
        <f>J21</f>
        <v>26798.9</v>
      </c>
      <c r="K19" s="55">
        <f>(J19/I19)/100*100</f>
        <v>1</v>
      </c>
    </row>
    <row r="20" spans="1:11" ht="15">
      <c r="A20" s="72" t="s">
        <v>19</v>
      </c>
      <c r="B20" s="73"/>
      <c r="C20" s="74"/>
      <c r="D20" s="75"/>
      <c r="E20" s="73"/>
      <c r="F20" s="73"/>
      <c r="G20" s="73"/>
      <c r="H20" s="74"/>
      <c r="I20" s="59"/>
      <c r="J20" s="58"/>
      <c r="K20" s="56"/>
    </row>
    <row r="21" spans="1:11" ht="93.75" customHeight="1">
      <c r="A21" s="76" t="s">
        <v>30</v>
      </c>
      <c r="B21" s="77"/>
      <c r="C21" s="78"/>
      <c r="D21" s="79" t="s">
        <v>29</v>
      </c>
      <c r="E21" s="80"/>
      <c r="F21" s="80"/>
      <c r="G21" s="80"/>
      <c r="H21" s="81"/>
      <c r="I21" s="8">
        <f>SUM(I23:I27)</f>
        <v>26798.9</v>
      </c>
      <c r="J21" s="8">
        <f>SUM(J23:J27)</f>
        <v>26798.9</v>
      </c>
      <c r="K21" s="55">
        <f>(J21/I21)/100*100</f>
        <v>1</v>
      </c>
    </row>
    <row r="22" spans="1:11" ht="15">
      <c r="A22" s="72" t="s">
        <v>20</v>
      </c>
      <c r="B22" s="73"/>
      <c r="C22" s="74"/>
      <c r="D22" s="75"/>
      <c r="E22" s="73"/>
      <c r="F22" s="73"/>
      <c r="G22" s="73"/>
      <c r="H22" s="74"/>
      <c r="I22" s="59"/>
      <c r="J22" s="58"/>
      <c r="K22" s="56"/>
    </row>
    <row r="23" spans="1:11" ht="110.25" customHeight="1">
      <c r="A23" s="66" t="s">
        <v>31</v>
      </c>
      <c r="B23" s="67"/>
      <c r="C23" s="68"/>
      <c r="D23" s="69" t="s">
        <v>42</v>
      </c>
      <c r="E23" s="70"/>
      <c r="F23" s="70"/>
      <c r="G23" s="70"/>
      <c r="H23" s="71"/>
      <c r="I23" s="61">
        <v>1869.2</v>
      </c>
      <c r="J23" s="58">
        <v>1869.2</v>
      </c>
      <c r="K23" s="56">
        <f aca="true" t="shared" si="0" ref="K23:K29">(J23/I23)/100*100</f>
        <v>1</v>
      </c>
    </row>
    <row r="24" spans="1:11" ht="141.75" customHeight="1">
      <c r="A24" s="66" t="s">
        <v>32</v>
      </c>
      <c r="B24" s="67"/>
      <c r="C24" s="68"/>
      <c r="D24" s="69" t="s">
        <v>43</v>
      </c>
      <c r="E24" s="70"/>
      <c r="F24" s="70"/>
      <c r="G24" s="70"/>
      <c r="H24" s="71"/>
      <c r="I24" s="61">
        <v>3561.4</v>
      </c>
      <c r="J24" s="58">
        <v>3561.4</v>
      </c>
      <c r="K24" s="56">
        <f t="shared" si="0"/>
        <v>1</v>
      </c>
    </row>
    <row r="25" spans="1:11" ht="65.25" customHeight="1">
      <c r="A25" s="66" t="s">
        <v>33</v>
      </c>
      <c r="B25" s="67"/>
      <c r="C25" s="68"/>
      <c r="D25" s="69" t="s">
        <v>48</v>
      </c>
      <c r="E25" s="70"/>
      <c r="F25" s="70"/>
      <c r="G25" s="70"/>
      <c r="H25" s="71"/>
      <c r="I25" s="61">
        <v>5758.3</v>
      </c>
      <c r="J25" s="58">
        <v>5758.3</v>
      </c>
      <c r="K25" s="56">
        <f t="shared" si="0"/>
        <v>1</v>
      </c>
    </row>
    <row r="26" spans="1:11" ht="76.5" customHeight="1">
      <c r="A26" s="66" t="s">
        <v>34</v>
      </c>
      <c r="B26" s="67"/>
      <c r="C26" s="68"/>
      <c r="D26" s="69" t="s">
        <v>49</v>
      </c>
      <c r="E26" s="70"/>
      <c r="F26" s="70"/>
      <c r="G26" s="70"/>
      <c r="H26" s="71"/>
      <c r="I26" s="61">
        <v>6610</v>
      </c>
      <c r="J26" s="58">
        <v>6610</v>
      </c>
      <c r="K26" s="56">
        <f t="shared" si="0"/>
        <v>1</v>
      </c>
    </row>
    <row r="27" spans="1:11" ht="83.25" customHeight="1">
      <c r="A27" s="66" t="s">
        <v>46</v>
      </c>
      <c r="B27" s="67"/>
      <c r="C27" s="68"/>
      <c r="D27" s="69" t="s">
        <v>47</v>
      </c>
      <c r="E27" s="70"/>
      <c r="F27" s="70"/>
      <c r="G27" s="70"/>
      <c r="H27" s="71"/>
      <c r="I27" s="61">
        <v>9000</v>
      </c>
      <c r="J27" s="58">
        <v>9000</v>
      </c>
      <c r="K27" s="56">
        <f t="shared" si="0"/>
        <v>1</v>
      </c>
    </row>
    <row r="28" spans="1:11" ht="105" customHeight="1">
      <c r="A28" s="66" t="s">
        <v>136</v>
      </c>
      <c r="B28" s="67"/>
      <c r="C28" s="68"/>
      <c r="D28" s="69" t="s">
        <v>137</v>
      </c>
      <c r="E28" s="70"/>
      <c r="F28" s="70"/>
      <c r="G28" s="70"/>
      <c r="H28" s="71"/>
      <c r="I28" s="61">
        <v>2369.6</v>
      </c>
      <c r="J28" s="58">
        <v>1354.1</v>
      </c>
      <c r="K28" s="56">
        <f>(J28/I28)/100*100</f>
        <v>0.5714466576637407</v>
      </c>
    </row>
    <row r="29" spans="1:11" ht="17.25" thickBot="1">
      <c r="A29" s="63" t="s">
        <v>35</v>
      </c>
      <c r="B29" s="64"/>
      <c r="C29" s="65"/>
      <c r="D29" s="2"/>
      <c r="E29" s="2"/>
      <c r="F29" s="2"/>
      <c r="G29" s="2"/>
      <c r="H29" s="3"/>
      <c r="I29" s="62">
        <f>I15+I6</f>
        <v>43603.5</v>
      </c>
      <c r="J29" s="62">
        <f>J15+J6</f>
        <v>40279.100000000006</v>
      </c>
      <c r="K29" s="54">
        <f t="shared" si="0"/>
        <v>0.9237584138887934</v>
      </c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42"/>
    </row>
  </sheetData>
  <sheetProtection/>
  <mergeCells count="51">
    <mergeCell ref="A3:K3"/>
    <mergeCell ref="G1:K2"/>
    <mergeCell ref="A4:E4"/>
    <mergeCell ref="D12:H12"/>
    <mergeCell ref="A12:C12"/>
    <mergeCell ref="A5:K5"/>
    <mergeCell ref="D9:H9"/>
    <mergeCell ref="D10:H10"/>
    <mergeCell ref="D11:H11"/>
    <mergeCell ref="D8:H8"/>
    <mergeCell ref="A13:C13"/>
    <mergeCell ref="A15:C15"/>
    <mergeCell ref="A16:C16"/>
    <mergeCell ref="A14:C14"/>
    <mergeCell ref="D13:H13"/>
    <mergeCell ref="D15:H15"/>
    <mergeCell ref="D16:H16"/>
    <mergeCell ref="D14:H14"/>
    <mergeCell ref="D17:H17"/>
    <mergeCell ref="A17:C17"/>
    <mergeCell ref="A6:C6"/>
    <mergeCell ref="D6:H6"/>
    <mergeCell ref="A7:C7"/>
    <mergeCell ref="D7:H7"/>
    <mergeCell ref="A8:C8"/>
    <mergeCell ref="A9:C9"/>
    <mergeCell ref="A10:C10"/>
    <mergeCell ref="A11:C11"/>
    <mergeCell ref="A20:C20"/>
    <mergeCell ref="D20:H20"/>
    <mergeCell ref="A21:C21"/>
    <mergeCell ref="D21:H21"/>
    <mergeCell ref="A18:C18"/>
    <mergeCell ref="D18:H18"/>
    <mergeCell ref="A19:C19"/>
    <mergeCell ref="D19:H19"/>
    <mergeCell ref="A24:C24"/>
    <mergeCell ref="D24:H24"/>
    <mergeCell ref="A25:C25"/>
    <mergeCell ref="D25:H25"/>
    <mergeCell ref="A22:C22"/>
    <mergeCell ref="D22:H22"/>
    <mergeCell ref="A23:C23"/>
    <mergeCell ref="D23:H23"/>
    <mergeCell ref="A29:C29"/>
    <mergeCell ref="A26:C26"/>
    <mergeCell ref="D26:H26"/>
    <mergeCell ref="A27:C27"/>
    <mergeCell ref="D27:H27"/>
    <mergeCell ref="A28:C28"/>
    <mergeCell ref="D28:H28"/>
  </mergeCells>
  <printOptions/>
  <pageMargins left="0.1968503937007874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73">
      <selection activeCell="J14" sqref="J14"/>
    </sheetView>
  </sheetViews>
  <sheetFormatPr defaultColWidth="9.00390625" defaultRowHeight="12.75"/>
  <cols>
    <col min="4" max="4" width="5.375" style="0" customWidth="1"/>
    <col min="5" max="5" width="1.875" style="0" customWidth="1"/>
    <col min="6" max="6" width="9.00390625" style="0" customWidth="1"/>
    <col min="7" max="7" width="10.25390625" style="0" customWidth="1"/>
    <col min="8" max="8" width="11.625" style="0" customWidth="1"/>
    <col min="9" max="9" width="12.125" style="0" customWidth="1"/>
    <col min="10" max="10" width="13.00390625" style="0" customWidth="1"/>
    <col min="11" max="11" width="11.75390625" style="0" bestFit="1" customWidth="1"/>
  </cols>
  <sheetData>
    <row r="1" spans="1:11" ht="63" customHeight="1" thickBot="1">
      <c r="A1" s="128" t="s">
        <v>133</v>
      </c>
      <c r="B1" s="128"/>
      <c r="C1" s="128"/>
      <c r="D1" s="128"/>
      <c r="E1" s="128"/>
      <c r="F1" s="128"/>
      <c r="G1" s="128"/>
      <c r="H1" s="128"/>
      <c r="I1" s="104"/>
      <c r="J1" s="104"/>
      <c r="K1" s="104"/>
    </row>
    <row r="2" spans="1:11" ht="52.5" customHeight="1">
      <c r="A2" s="120" t="s">
        <v>36</v>
      </c>
      <c r="B2" s="121"/>
      <c r="C2" s="121"/>
      <c r="D2" s="121"/>
      <c r="E2" s="122"/>
      <c r="F2" s="9" t="s">
        <v>37</v>
      </c>
      <c r="G2" s="10" t="s">
        <v>38</v>
      </c>
      <c r="H2" s="10" t="s">
        <v>39</v>
      </c>
      <c r="I2" s="10" t="s">
        <v>121</v>
      </c>
      <c r="J2" s="10" t="s">
        <v>138</v>
      </c>
      <c r="K2" s="11" t="s">
        <v>119</v>
      </c>
    </row>
    <row r="3" spans="1:11" ht="33" customHeight="1">
      <c r="A3" s="123" t="s">
        <v>40</v>
      </c>
      <c r="B3" s="124"/>
      <c r="C3" s="124"/>
      <c r="D3" s="124"/>
      <c r="E3" s="125"/>
      <c r="F3" s="12" t="s">
        <v>5</v>
      </c>
      <c r="G3" s="12" t="s">
        <v>10</v>
      </c>
      <c r="H3" s="12" t="s">
        <v>61</v>
      </c>
      <c r="I3" s="26">
        <f>I5+I11+I16+I44+I46</f>
        <v>28261.7</v>
      </c>
      <c r="J3" s="26">
        <f>J5+J11+J16+J44+J46</f>
        <v>21734.3</v>
      </c>
      <c r="K3" s="36">
        <f>(J3/I3)/100*100</f>
        <v>0.7690372482900887</v>
      </c>
    </row>
    <row r="4" spans="1:11" ht="12.75">
      <c r="A4" s="126" t="s">
        <v>20</v>
      </c>
      <c r="B4" s="127"/>
      <c r="C4" s="127"/>
      <c r="D4" s="127"/>
      <c r="E4" s="127"/>
      <c r="F4" s="13"/>
      <c r="G4" s="13"/>
      <c r="H4" s="13"/>
      <c r="I4" s="27"/>
      <c r="J4" s="27"/>
      <c r="K4" s="37"/>
    </row>
    <row r="5" spans="1:11" ht="61.5" customHeight="1">
      <c r="A5" s="108" t="s">
        <v>77</v>
      </c>
      <c r="B5" s="109"/>
      <c r="C5" s="109"/>
      <c r="D5" s="109"/>
      <c r="E5" s="109"/>
      <c r="F5" s="12" t="s">
        <v>6</v>
      </c>
      <c r="G5" s="12" t="s">
        <v>66</v>
      </c>
      <c r="H5" s="14" t="s">
        <v>61</v>
      </c>
      <c r="I5" s="26">
        <f>I6</f>
        <v>2092.1</v>
      </c>
      <c r="J5" s="26">
        <f>J6</f>
        <v>1633.8000000000002</v>
      </c>
      <c r="K5" s="37">
        <f aca="true" t="shared" si="0" ref="K5:K10">(J5/I5)/100*100</f>
        <v>0.7809378136800346</v>
      </c>
    </row>
    <row r="6" spans="1:11" ht="27.75" customHeight="1">
      <c r="A6" s="115" t="s">
        <v>60</v>
      </c>
      <c r="B6" s="116"/>
      <c r="C6" s="116"/>
      <c r="D6" s="116"/>
      <c r="E6" s="116"/>
      <c r="F6" s="15" t="s">
        <v>6</v>
      </c>
      <c r="G6" s="15" t="s">
        <v>66</v>
      </c>
      <c r="H6" s="16" t="s">
        <v>61</v>
      </c>
      <c r="I6" s="28">
        <f>SUM(I7:I10)</f>
        <v>2092.1</v>
      </c>
      <c r="J6" s="28">
        <f>SUM(J7:J10)</f>
        <v>1633.8000000000002</v>
      </c>
      <c r="K6" s="37">
        <f t="shared" si="0"/>
        <v>0.7809378136800346</v>
      </c>
    </row>
    <row r="7" spans="1:11" ht="28.5" customHeight="1">
      <c r="A7" s="106" t="s">
        <v>92</v>
      </c>
      <c r="B7" s="107"/>
      <c r="C7" s="107"/>
      <c r="D7" s="107"/>
      <c r="E7" s="107"/>
      <c r="F7" s="17" t="s">
        <v>6</v>
      </c>
      <c r="G7" s="17" t="s">
        <v>66</v>
      </c>
      <c r="H7" s="18" t="s">
        <v>90</v>
      </c>
      <c r="I7" s="29">
        <v>1668.3</v>
      </c>
      <c r="J7" s="29">
        <v>1382</v>
      </c>
      <c r="K7" s="37">
        <f t="shared" si="0"/>
        <v>0.8283881795840076</v>
      </c>
    </row>
    <row r="8" spans="1:11" ht="25.5" customHeight="1">
      <c r="A8" s="106" t="s">
        <v>93</v>
      </c>
      <c r="B8" s="107"/>
      <c r="C8" s="107"/>
      <c r="D8" s="107"/>
      <c r="E8" s="107"/>
      <c r="F8" s="17" t="s">
        <v>6</v>
      </c>
      <c r="G8" s="17" t="s">
        <v>66</v>
      </c>
      <c r="H8" s="18" t="s">
        <v>91</v>
      </c>
      <c r="I8" s="29">
        <v>70.4</v>
      </c>
      <c r="J8" s="29">
        <v>70.4</v>
      </c>
      <c r="K8" s="37">
        <f t="shared" si="0"/>
        <v>1</v>
      </c>
    </row>
    <row r="9" spans="1:11" ht="45.75" customHeight="1">
      <c r="A9" s="106" t="s">
        <v>94</v>
      </c>
      <c r="B9" s="107"/>
      <c r="C9" s="107"/>
      <c r="D9" s="107"/>
      <c r="E9" s="107"/>
      <c r="F9" s="17" t="s">
        <v>6</v>
      </c>
      <c r="G9" s="17" t="s">
        <v>66</v>
      </c>
      <c r="H9" s="18" t="s">
        <v>65</v>
      </c>
      <c r="I9" s="29">
        <v>69.5</v>
      </c>
      <c r="J9" s="29">
        <v>35.2</v>
      </c>
      <c r="K9" s="37">
        <f t="shared" si="0"/>
        <v>0.5064748201438849</v>
      </c>
    </row>
    <row r="10" spans="1:11" ht="34.5" customHeight="1">
      <c r="A10" s="106" t="s">
        <v>95</v>
      </c>
      <c r="B10" s="107"/>
      <c r="C10" s="107"/>
      <c r="D10" s="107"/>
      <c r="E10" s="107"/>
      <c r="F10" s="17" t="s">
        <v>6</v>
      </c>
      <c r="G10" s="17" t="s">
        <v>66</v>
      </c>
      <c r="H10" s="18" t="s">
        <v>54</v>
      </c>
      <c r="I10" s="29">
        <v>283.9</v>
      </c>
      <c r="J10" s="29">
        <v>146.2</v>
      </c>
      <c r="K10" s="37">
        <f t="shared" si="0"/>
        <v>0.5149700598802395</v>
      </c>
    </row>
    <row r="11" spans="1:11" ht="66" customHeight="1">
      <c r="A11" s="108" t="s">
        <v>41</v>
      </c>
      <c r="B11" s="109"/>
      <c r="C11" s="109"/>
      <c r="D11" s="109"/>
      <c r="E11" s="109"/>
      <c r="F11" s="12" t="s">
        <v>7</v>
      </c>
      <c r="G11" s="12"/>
      <c r="H11" s="14" t="s">
        <v>61</v>
      </c>
      <c r="I11" s="26">
        <f>I13</f>
        <v>2586.2</v>
      </c>
      <c r="J11" s="26">
        <f>J13</f>
        <v>1218.5</v>
      </c>
      <c r="K11" s="34">
        <f>K13</f>
        <v>0.4711545897455727</v>
      </c>
    </row>
    <row r="12" spans="1:11" ht="12.75" customHeight="1">
      <c r="A12" s="110" t="s">
        <v>19</v>
      </c>
      <c r="B12" s="111"/>
      <c r="C12" s="111"/>
      <c r="D12" s="111"/>
      <c r="E12" s="111"/>
      <c r="F12" s="19"/>
      <c r="G12" s="19"/>
      <c r="H12" s="19"/>
      <c r="I12" s="27"/>
      <c r="J12" s="27"/>
      <c r="K12" s="35"/>
    </row>
    <row r="13" spans="1:11" ht="45" customHeight="1">
      <c r="A13" s="115" t="s">
        <v>73</v>
      </c>
      <c r="B13" s="116"/>
      <c r="C13" s="116"/>
      <c r="D13" s="116"/>
      <c r="E13" s="116"/>
      <c r="F13" s="15" t="s">
        <v>7</v>
      </c>
      <c r="G13" s="15"/>
      <c r="H13" s="15" t="s">
        <v>61</v>
      </c>
      <c r="I13" s="28">
        <f>I14+I15</f>
        <v>2586.2</v>
      </c>
      <c r="J13" s="28">
        <f>J14+J15</f>
        <v>1218.5</v>
      </c>
      <c r="K13" s="37">
        <f>(J13/I13)/100*100</f>
        <v>0.4711545897455727</v>
      </c>
    </row>
    <row r="14" spans="1:11" ht="48.75" customHeight="1">
      <c r="A14" s="106" t="s">
        <v>95</v>
      </c>
      <c r="B14" s="107"/>
      <c r="C14" s="107"/>
      <c r="D14" s="107"/>
      <c r="E14" s="107"/>
      <c r="F14" s="17" t="s">
        <v>7</v>
      </c>
      <c r="G14" s="17" t="s">
        <v>67</v>
      </c>
      <c r="H14" s="17" t="s">
        <v>54</v>
      </c>
      <c r="I14" s="29">
        <v>216.6</v>
      </c>
      <c r="J14" s="29">
        <v>178.5</v>
      </c>
      <c r="K14" s="37">
        <f>(J14/I14)/100*100</f>
        <v>0.8240997229916898</v>
      </c>
    </row>
    <row r="15" spans="1:11" ht="30" customHeight="1">
      <c r="A15" s="106" t="s">
        <v>140</v>
      </c>
      <c r="B15" s="107"/>
      <c r="C15" s="107"/>
      <c r="D15" s="107"/>
      <c r="E15" s="107"/>
      <c r="F15" s="17" t="s">
        <v>7</v>
      </c>
      <c r="G15" s="17" t="s">
        <v>141</v>
      </c>
      <c r="H15" s="17" t="s">
        <v>139</v>
      </c>
      <c r="I15" s="29">
        <v>2369.6</v>
      </c>
      <c r="J15" s="29">
        <v>1040</v>
      </c>
      <c r="K15" s="37">
        <f>(J15/I15)/100*100</f>
        <v>0.4388926401080352</v>
      </c>
    </row>
    <row r="16" spans="1:11" ht="274.5" customHeight="1">
      <c r="A16" s="108" t="s">
        <v>120</v>
      </c>
      <c r="B16" s="111"/>
      <c r="C16" s="111"/>
      <c r="D16" s="111"/>
      <c r="E16" s="111"/>
      <c r="F16" s="20" t="s">
        <v>8</v>
      </c>
      <c r="G16" s="21" t="s">
        <v>10</v>
      </c>
      <c r="H16" s="21" t="s">
        <v>61</v>
      </c>
      <c r="I16" s="30">
        <f>I17+I22+I29+I34+I39</f>
        <v>23075.300000000003</v>
      </c>
      <c r="J16" s="30">
        <f>J17+J22+J29+J34+J39</f>
        <v>18690</v>
      </c>
      <c r="K16" s="38">
        <f aca="true" t="shared" si="1" ref="K16:K78">(J16/I16)/100*100</f>
        <v>0.8099569669733439</v>
      </c>
    </row>
    <row r="17" spans="1:11" ht="25.5" customHeight="1">
      <c r="A17" s="115" t="s">
        <v>88</v>
      </c>
      <c r="B17" s="116"/>
      <c r="C17" s="116"/>
      <c r="D17" s="116"/>
      <c r="E17" s="116"/>
      <c r="F17" s="15" t="s">
        <v>8</v>
      </c>
      <c r="G17" s="16" t="s">
        <v>89</v>
      </c>
      <c r="H17" s="16" t="s">
        <v>61</v>
      </c>
      <c r="I17" s="28">
        <f>SUM(I18:I21)</f>
        <v>848.0999999999999</v>
      </c>
      <c r="J17" s="28">
        <f>SUM(J18:J21)</f>
        <v>847.8</v>
      </c>
      <c r="K17" s="36">
        <f t="shared" si="1"/>
        <v>0.9996462681287585</v>
      </c>
    </row>
    <row r="18" spans="1:11" ht="45" customHeight="1">
      <c r="A18" s="106" t="s">
        <v>92</v>
      </c>
      <c r="B18" s="107"/>
      <c r="C18" s="107"/>
      <c r="D18" s="107"/>
      <c r="E18" s="107"/>
      <c r="F18" s="17" t="s">
        <v>8</v>
      </c>
      <c r="G18" s="17" t="s">
        <v>89</v>
      </c>
      <c r="H18" s="18" t="s">
        <v>90</v>
      </c>
      <c r="I18" s="29">
        <v>703.9</v>
      </c>
      <c r="J18" s="29">
        <v>703.8</v>
      </c>
      <c r="K18" s="37">
        <f t="shared" si="1"/>
        <v>0.999857934365677</v>
      </c>
    </row>
    <row r="19" spans="1:11" ht="31.5" customHeight="1">
      <c r="A19" s="106" t="s">
        <v>93</v>
      </c>
      <c r="B19" s="107"/>
      <c r="C19" s="107"/>
      <c r="D19" s="107"/>
      <c r="E19" s="107"/>
      <c r="F19" s="17" t="s">
        <v>8</v>
      </c>
      <c r="G19" s="17" t="s">
        <v>89</v>
      </c>
      <c r="H19" s="18" t="s">
        <v>91</v>
      </c>
      <c r="I19" s="29">
        <v>70.4</v>
      </c>
      <c r="J19" s="29">
        <v>70.4</v>
      </c>
      <c r="K19" s="37">
        <f t="shared" si="1"/>
        <v>1</v>
      </c>
    </row>
    <row r="20" spans="1:11" ht="41.25" customHeight="1">
      <c r="A20" s="106" t="s">
        <v>94</v>
      </c>
      <c r="B20" s="107"/>
      <c r="C20" s="107"/>
      <c r="D20" s="107"/>
      <c r="E20" s="107"/>
      <c r="F20" s="17" t="s">
        <v>8</v>
      </c>
      <c r="G20" s="17" t="s">
        <v>89</v>
      </c>
      <c r="H20" s="18" t="s">
        <v>65</v>
      </c>
      <c r="I20" s="29">
        <v>11.8</v>
      </c>
      <c r="J20" s="29">
        <v>11.7</v>
      </c>
      <c r="K20" s="37">
        <f t="shared" si="1"/>
        <v>0.9915254237288136</v>
      </c>
    </row>
    <row r="21" spans="1:11" ht="26.25" customHeight="1">
      <c r="A21" s="106" t="s">
        <v>95</v>
      </c>
      <c r="B21" s="107"/>
      <c r="C21" s="107"/>
      <c r="D21" s="107"/>
      <c r="E21" s="107"/>
      <c r="F21" s="17" t="s">
        <v>8</v>
      </c>
      <c r="G21" s="17" t="s">
        <v>89</v>
      </c>
      <c r="H21" s="18" t="s">
        <v>54</v>
      </c>
      <c r="I21" s="29">
        <v>62</v>
      </c>
      <c r="J21" s="29">
        <v>61.9</v>
      </c>
      <c r="K21" s="37">
        <f t="shared" si="1"/>
        <v>0.9983870967741936</v>
      </c>
    </row>
    <row r="22" spans="1:11" ht="93" customHeight="1">
      <c r="A22" s="115" t="s">
        <v>86</v>
      </c>
      <c r="B22" s="116"/>
      <c r="C22" s="116"/>
      <c r="D22" s="116"/>
      <c r="E22" s="116"/>
      <c r="F22" s="22" t="s">
        <v>8</v>
      </c>
      <c r="G22" s="23" t="s">
        <v>87</v>
      </c>
      <c r="H22" s="23" t="s">
        <v>61</v>
      </c>
      <c r="I22" s="31">
        <f>SUM(I23:I26)+I27+I28</f>
        <v>11038.300000000001</v>
      </c>
      <c r="J22" s="31">
        <f>SUM(J23:J26)+J27+J28</f>
        <v>8179.099999999999</v>
      </c>
      <c r="K22" s="38">
        <f t="shared" si="1"/>
        <v>0.7409746065970302</v>
      </c>
    </row>
    <row r="23" spans="1:11" ht="25.5" customHeight="1">
      <c r="A23" s="106" t="s">
        <v>92</v>
      </c>
      <c r="B23" s="107"/>
      <c r="C23" s="107"/>
      <c r="D23" s="107"/>
      <c r="E23" s="107"/>
      <c r="F23" s="17" t="s">
        <v>8</v>
      </c>
      <c r="G23" s="17" t="s">
        <v>87</v>
      </c>
      <c r="H23" s="18" t="s">
        <v>90</v>
      </c>
      <c r="I23" s="29">
        <v>5321</v>
      </c>
      <c r="J23" s="29">
        <v>4695</v>
      </c>
      <c r="K23" s="37">
        <f t="shared" si="1"/>
        <v>0.8823529411764706</v>
      </c>
    </row>
    <row r="24" spans="1:11" ht="37.5" customHeight="1">
      <c r="A24" s="106" t="s">
        <v>93</v>
      </c>
      <c r="B24" s="107"/>
      <c r="C24" s="107"/>
      <c r="D24" s="107"/>
      <c r="E24" s="107"/>
      <c r="F24" s="17" t="s">
        <v>8</v>
      </c>
      <c r="G24" s="17" t="s">
        <v>87</v>
      </c>
      <c r="H24" s="18" t="s">
        <v>91</v>
      </c>
      <c r="I24" s="29">
        <v>936.8</v>
      </c>
      <c r="J24" s="29">
        <v>526.7</v>
      </c>
      <c r="K24" s="37">
        <f t="shared" si="1"/>
        <v>0.5622331340734416</v>
      </c>
    </row>
    <row r="25" spans="1:11" ht="42" customHeight="1">
      <c r="A25" s="106" t="s">
        <v>94</v>
      </c>
      <c r="B25" s="107"/>
      <c r="C25" s="107"/>
      <c r="D25" s="107"/>
      <c r="E25" s="107"/>
      <c r="F25" s="17" t="s">
        <v>8</v>
      </c>
      <c r="G25" s="17" t="s">
        <v>87</v>
      </c>
      <c r="H25" s="18" t="s">
        <v>65</v>
      </c>
      <c r="I25" s="29">
        <v>617.1</v>
      </c>
      <c r="J25" s="29">
        <v>348</v>
      </c>
      <c r="K25" s="37">
        <f t="shared" si="1"/>
        <v>0.5639280505590666</v>
      </c>
    </row>
    <row r="26" spans="1:11" ht="38.25" customHeight="1">
      <c r="A26" s="106" t="s">
        <v>95</v>
      </c>
      <c r="B26" s="107"/>
      <c r="C26" s="107"/>
      <c r="D26" s="107"/>
      <c r="E26" s="107"/>
      <c r="F26" s="17" t="s">
        <v>8</v>
      </c>
      <c r="G26" s="17" t="s">
        <v>87</v>
      </c>
      <c r="H26" s="18" t="s">
        <v>54</v>
      </c>
      <c r="I26" s="29">
        <v>3242.2</v>
      </c>
      <c r="J26" s="29">
        <v>1983.7</v>
      </c>
      <c r="K26" s="37">
        <f t="shared" si="1"/>
        <v>0.6118376411078897</v>
      </c>
    </row>
    <row r="27" spans="1:11" ht="54.75" customHeight="1">
      <c r="A27" s="106" t="s">
        <v>97</v>
      </c>
      <c r="B27" s="107"/>
      <c r="C27" s="107"/>
      <c r="D27" s="107"/>
      <c r="E27" s="107"/>
      <c r="F27" s="17" t="s">
        <v>8</v>
      </c>
      <c r="G27" s="17" t="s">
        <v>87</v>
      </c>
      <c r="H27" s="18" t="s">
        <v>96</v>
      </c>
      <c r="I27" s="29">
        <v>911.2</v>
      </c>
      <c r="J27" s="29">
        <v>624.7</v>
      </c>
      <c r="K27" s="37">
        <f t="shared" si="1"/>
        <v>0.6855794556628622</v>
      </c>
    </row>
    <row r="28" spans="1:11" ht="38.25" customHeight="1">
      <c r="A28" s="106" t="s">
        <v>102</v>
      </c>
      <c r="B28" s="107"/>
      <c r="C28" s="107"/>
      <c r="D28" s="107"/>
      <c r="E28" s="107"/>
      <c r="F28" s="17" t="s">
        <v>8</v>
      </c>
      <c r="G28" s="17" t="s">
        <v>87</v>
      </c>
      <c r="H28" s="18" t="s">
        <v>103</v>
      </c>
      <c r="I28" s="29">
        <v>10</v>
      </c>
      <c r="J28" s="29">
        <v>1</v>
      </c>
      <c r="K28" s="37">
        <f t="shared" si="1"/>
        <v>0.1</v>
      </c>
    </row>
    <row r="29" spans="1:11" ht="74.25" customHeight="1">
      <c r="A29" s="115" t="s">
        <v>98</v>
      </c>
      <c r="B29" s="116"/>
      <c r="C29" s="116"/>
      <c r="D29" s="116"/>
      <c r="E29" s="116"/>
      <c r="F29" s="22" t="s">
        <v>8</v>
      </c>
      <c r="G29" s="23" t="s">
        <v>112</v>
      </c>
      <c r="H29" s="23" t="s">
        <v>61</v>
      </c>
      <c r="I29" s="31">
        <f>SUM(I30:I33)</f>
        <v>1869.1999999999998</v>
      </c>
      <c r="J29" s="31">
        <f>SUM(J30:J33)</f>
        <v>1511.5</v>
      </c>
      <c r="K29" s="38">
        <f t="shared" si="1"/>
        <v>0.8086347100363792</v>
      </c>
    </row>
    <row r="30" spans="1:11" ht="24" customHeight="1">
      <c r="A30" s="106" t="s">
        <v>92</v>
      </c>
      <c r="B30" s="107"/>
      <c r="C30" s="107"/>
      <c r="D30" s="107"/>
      <c r="E30" s="107"/>
      <c r="F30" s="17" t="s">
        <v>8</v>
      </c>
      <c r="G30" s="17" t="s">
        <v>112</v>
      </c>
      <c r="H30" s="18" t="s">
        <v>90</v>
      </c>
      <c r="I30" s="29">
        <v>1001</v>
      </c>
      <c r="J30" s="29">
        <v>913.8</v>
      </c>
      <c r="K30" s="37">
        <f t="shared" si="1"/>
        <v>0.9128871128871129</v>
      </c>
    </row>
    <row r="31" spans="1:11" ht="36" customHeight="1">
      <c r="A31" s="106" t="s">
        <v>93</v>
      </c>
      <c r="B31" s="107"/>
      <c r="C31" s="107"/>
      <c r="D31" s="107"/>
      <c r="E31" s="107"/>
      <c r="F31" s="17" t="s">
        <v>8</v>
      </c>
      <c r="G31" s="17" t="s">
        <v>112</v>
      </c>
      <c r="H31" s="18" t="s">
        <v>91</v>
      </c>
      <c r="I31" s="29">
        <v>129.3</v>
      </c>
      <c r="J31" s="29">
        <v>129.2</v>
      </c>
      <c r="K31" s="37">
        <f t="shared" si="1"/>
        <v>0.9992266047950501</v>
      </c>
    </row>
    <row r="32" spans="1:11" ht="45.75" customHeight="1">
      <c r="A32" s="106" t="s">
        <v>94</v>
      </c>
      <c r="B32" s="107"/>
      <c r="C32" s="107"/>
      <c r="D32" s="107"/>
      <c r="E32" s="107"/>
      <c r="F32" s="17" t="s">
        <v>8</v>
      </c>
      <c r="G32" s="17" t="s">
        <v>112</v>
      </c>
      <c r="H32" s="18" t="s">
        <v>65</v>
      </c>
      <c r="I32" s="29">
        <v>60</v>
      </c>
      <c r="J32" s="29">
        <v>17.1</v>
      </c>
      <c r="K32" s="37">
        <f t="shared" si="1"/>
        <v>0.28500000000000003</v>
      </c>
    </row>
    <row r="33" spans="1:11" ht="38.25" customHeight="1">
      <c r="A33" s="106" t="s">
        <v>95</v>
      </c>
      <c r="B33" s="107"/>
      <c r="C33" s="107"/>
      <c r="D33" s="107"/>
      <c r="E33" s="107"/>
      <c r="F33" s="17" t="s">
        <v>8</v>
      </c>
      <c r="G33" s="17" t="s">
        <v>112</v>
      </c>
      <c r="H33" s="18" t="s">
        <v>54</v>
      </c>
      <c r="I33" s="29">
        <v>678.9</v>
      </c>
      <c r="J33" s="29">
        <v>451.4</v>
      </c>
      <c r="K33" s="37">
        <f t="shared" si="1"/>
        <v>0.6648991014877007</v>
      </c>
    </row>
    <row r="34" spans="1:11" ht="119.25" customHeight="1">
      <c r="A34" s="115" t="s">
        <v>99</v>
      </c>
      <c r="B34" s="116"/>
      <c r="C34" s="116"/>
      <c r="D34" s="116"/>
      <c r="E34" s="116"/>
      <c r="F34" s="22" t="s">
        <v>8</v>
      </c>
      <c r="G34" s="23" t="s">
        <v>113</v>
      </c>
      <c r="H34" s="23" t="s">
        <v>61</v>
      </c>
      <c r="I34" s="31">
        <f>SUM(I35:I38)</f>
        <v>3561.4</v>
      </c>
      <c r="J34" s="31">
        <f>SUM(J35:J38)</f>
        <v>3001.5</v>
      </c>
      <c r="K34" s="38">
        <f t="shared" si="1"/>
        <v>0.8427865446172853</v>
      </c>
    </row>
    <row r="35" spans="1:11" ht="30" customHeight="1">
      <c r="A35" s="106" t="s">
        <v>92</v>
      </c>
      <c r="B35" s="107"/>
      <c r="C35" s="107"/>
      <c r="D35" s="107"/>
      <c r="E35" s="107"/>
      <c r="F35" s="17" t="s">
        <v>8</v>
      </c>
      <c r="G35" s="17" t="s">
        <v>113</v>
      </c>
      <c r="H35" s="18" t="s">
        <v>90</v>
      </c>
      <c r="I35" s="29">
        <v>2103.7</v>
      </c>
      <c r="J35" s="29">
        <v>2103.6</v>
      </c>
      <c r="K35" s="37">
        <f t="shared" si="1"/>
        <v>0.9999524647050435</v>
      </c>
    </row>
    <row r="36" spans="1:11" ht="30.75" customHeight="1">
      <c r="A36" s="106" t="s">
        <v>93</v>
      </c>
      <c r="B36" s="107"/>
      <c r="C36" s="107"/>
      <c r="D36" s="107"/>
      <c r="E36" s="107"/>
      <c r="F36" s="17" t="s">
        <v>8</v>
      </c>
      <c r="G36" s="17" t="s">
        <v>113</v>
      </c>
      <c r="H36" s="18" t="s">
        <v>91</v>
      </c>
      <c r="I36" s="29">
        <v>351.8</v>
      </c>
      <c r="J36" s="29">
        <v>351.8</v>
      </c>
      <c r="K36" s="37">
        <f t="shared" si="1"/>
        <v>1</v>
      </c>
    </row>
    <row r="37" spans="1:11" ht="45.75" customHeight="1">
      <c r="A37" s="106" t="s">
        <v>94</v>
      </c>
      <c r="B37" s="107"/>
      <c r="C37" s="107"/>
      <c r="D37" s="107"/>
      <c r="E37" s="107"/>
      <c r="F37" s="17" t="s">
        <v>8</v>
      </c>
      <c r="G37" s="17" t="s">
        <v>113</v>
      </c>
      <c r="H37" s="18" t="s">
        <v>65</v>
      </c>
      <c r="I37" s="29">
        <v>120</v>
      </c>
      <c r="J37" s="29">
        <v>36</v>
      </c>
      <c r="K37" s="37">
        <f t="shared" si="1"/>
        <v>0.3</v>
      </c>
    </row>
    <row r="38" spans="1:11" ht="32.25" customHeight="1">
      <c r="A38" s="106" t="s">
        <v>95</v>
      </c>
      <c r="B38" s="107"/>
      <c r="C38" s="107"/>
      <c r="D38" s="107"/>
      <c r="E38" s="107"/>
      <c r="F38" s="17" t="s">
        <v>8</v>
      </c>
      <c r="G38" s="17" t="s">
        <v>113</v>
      </c>
      <c r="H38" s="18" t="s">
        <v>54</v>
      </c>
      <c r="I38" s="29">
        <v>985.9</v>
      </c>
      <c r="J38" s="29">
        <v>510.1</v>
      </c>
      <c r="K38" s="37">
        <f t="shared" si="1"/>
        <v>0.5173952733542956</v>
      </c>
    </row>
    <row r="39" spans="1:11" ht="75" customHeight="1">
      <c r="A39" s="115" t="s">
        <v>104</v>
      </c>
      <c r="B39" s="116"/>
      <c r="C39" s="116"/>
      <c r="D39" s="116"/>
      <c r="E39" s="116"/>
      <c r="F39" s="22" t="s">
        <v>8</v>
      </c>
      <c r="G39" s="23" t="s">
        <v>114</v>
      </c>
      <c r="H39" s="23" t="s">
        <v>61</v>
      </c>
      <c r="I39" s="31">
        <f>SUM(I40:I43)</f>
        <v>5758.3</v>
      </c>
      <c r="J39" s="31">
        <f>SUM(J40:J43)</f>
        <v>5150.099999999999</v>
      </c>
      <c r="K39" s="38">
        <f t="shared" si="1"/>
        <v>0.8943785492245974</v>
      </c>
    </row>
    <row r="40" spans="1:11" ht="32.25" customHeight="1">
      <c r="A40" s="106" t="s">
        <v>92</v>
      </c>
      <c r="B40" s="107"/>
      <c r="C40" s="107"/>
      <c r="D40" s="107"/>
      <c r="E40" s="107"/>
      <c r="F40" s="17" t="s">
        <v>8</v>
      </c>
      <c r="G40" s="17" t="s">
        <v>114</v>
      </c>
      <c r="H40" s="18" t="s">
        <v>90</v>
      </c>
      <c r="I40" s="29">
        <v>3461</v>
      </c>
      <c r="J40" s="29">
        <v>3424.1</v>
      </c>
      <c r="K40" s="37">
        <f t="shared" si="1"/>
        <v>0.9893383415197919</v>
      </c>
    </row>
    <row r="41" spans="1:11" ht="32.25" customHeight="1">
      <c r="A41" s="106" t="s">
        <v>93</v>
      </c>
      <c r="B41" s="107"/>
      <c r="C41" s="107"/>
      <c r="D41" s="107"/>
      <c r="E41" s="107"/>
      <c r="F41" s="17" t="s">
        <v>8</v>
      </c>
      <c r="G41" s="17" t="s">
        <v>114</v>
      </c>
      <c r="H41" s="18" t="s">
        <v>91</v>
      </c>
      <c r="I41" s="29">
        <v>572.4</v>
      </c>
      <c r="J41" s="29">
        <v>572.3</v>
      </c>
      <c r="K41" s="37">
        <f t="shared" si="1"/>
        <v>0.9998252969951082</v>
      </c>
    </row>
    <row r="42" spans="1:11" ht="45" customHeight="1">
      <c r="A42" s="106" t="s">
        <v>94</v>
      </c>
      <c r="B42" s="107"/>
      <c r="C42" s="107"/>
      <c r="D42" s="107"/>
      <c r="E42" s="107"/>
      <c r="F42" s="17" t="s">
        <v>8</v>
      </c>
      <c r="G42" s="17" t="s">
        <v>114</v>
      </c>
      <c r="H42" s="18" t="s">
        <v>65</v>
      </c>
      <c r="I42" s="29">
        <v>145.2</v>
      </c>
      <c r="J42" s="29">
        <v>69.6</v>
      </c>
      <c r="K42" s="37">
        <f t="shared" si="1"/>
        <v>0.4793388429752066</v>
      </c>
    </row>
    <row r="43" spans="1:11" ht="32.25" customHeight="1">
      <c r="A43" s="106" t="s">
        <v>95</v>
      </c>
      <c r="B43" s="107"/>
      <c r="C43" s="107"/>
      <c r="D43" s="107"/>
      <c r="E43" s="107"/>
      <c r="F43" s="17" t="s">
        <v>8</v>
      </c>
      <c r="G43" s="17" t="s">
        <v>114</v>
      </c>
      <c r="H43" s="18" t="s">
        <v>54</v>
      </c>
      <c r="I43" s="29">
        <v>1579.7</v>
      </c>
      <c r="J43" s="29">
        <v>1084.1</v>
      </c>
      <c r="K43" s="37">
        <f t="shared" si="1"/>
        <v>0.6862695448502879</v>
      </c>
    </row>
    <row r="44" spans="1:11" ht="30.75" customHeight="1">
      <c r="A44" s="108" t="s">
        <v>78</v>
      </c>
      <c r="B44" s="109"/>
      <c r="C44" s="109"/>
      <c r="D44" s="109"/>
      <c r="E44" s="109"/>
      <c r="F44" s="20" t="s">
        <v>68</v>
      </c>
      <c r="G44" s="20" t="s">
        <v>69</v>
      </c>
      <c r="H44" s="20" t="s">
        <v>61</v>
      </c>
      <c r="I44" s="30">
        <f>I45</f>
        <v>168.1</v>
      </c>
      <c r="J44" s="30">
        <f>J45</f>
        <v>0</v>
      </c>
      <c r="K44" s="38">
        <f t="shared" si="1"/>
        <v>0</v>
      </c>
    </row>
    <row r="45" spans="1:11" ht="16.5" customHeight="1">
      <c r="A45" s="106" t="s">
        <v>107</v>
      </c>
      <c r="B45" s="107"/>
      <c r="C45" s="107"/>
      <c r="D45" s="107"/>
      <c r="E45" s="107"/>
      <c r="F45" s="17" t="s">
        <v>8</v>
      </c>
      <c r="G45" s="17" t="s">
        <v>69</v>
      </c>
      <c r="H45" s="18" t="s">
        <v>70</v>
      </c>
      <c r="I45" s="32">
        <v>168.1</v>
      </c>
      <c r="J45" s="32">
        <v>0</v>
      </c>
      <c r="K45" s="37">
        <f t="shared" si="1"/>
        <v>0</v>
      </c>
    </row>
    <row r="46" spans="1:11" ht="30.75" customHeight="1">
      <c r="A46" s="117" t="s">
        <v>75</v>
      </c>
      <c r="B46" s="118"/>
      <c r="C46" s="118"/>
      <c r="D46" s="118"/>
      <c r="E46" s="119"/>
      <c r="F46" s="20" t="s">
        <v>53</v>
      </c>
      <c r="G46" s="20" t="s">
        <v>10</v>
      </c>
      <c r="H46" s="20" t="s">
        <v>61</v>
      </c>
      <c r="I46" s="30">
        <f>I47+I49</f>
        <v>340</v>
      </c>
      <c r="J46" s="30">
        <f>J47+J49</f>
        <v>192</v>
      </c>
      <c r="K46" s="38">
        <f t="shared" si="1"/>
        <v>0.5647058823529412</v>
      </c>
    </row>
    <row r="47" spans="1:11" ht="57" customHeight="1">
      <c r="A47" s="115" t="s">
        <v>74</v>
      </c>
      <c r="B47" s="107"/>
      <c r="C47" s="107"/>
      <c r="D47" s="107"/>
      <c r="E47" s="107"/>
      <c r="F47" s="22" t="s">
        <v>53</v>
      </c>
      <c r="G47" s="22" t="s">
        <v>71</v>
      </c>
      <c r="H47" s="22" t="s">
        <v>61</v>
      </c>
      <c r="I47" s="31">
        <f>I48</f>
        <v>129.3</v>
      </c>
      <c r="J47" s="31">
        <f>J48</f>
        <v>129.3</v>
      </c>
      <c r="K47" s="38">
        <f t="shared" si="1"/>
        <v>1</v>
      </c>
    </row>
    <row r="48" spans="1:11" ht="30" customHeight="1">
      <c r="A48" s="106" t="s">
        <v>95</v>
      </c>
      <c r="B48" s="107"/>
      <c r="C48" s="107"/>
      <c r="D48" s="107"/>
      <c r="E48" s="107"/>
      <c r="F48" s="17" t="s">
        <v>53</v>
      </c>
      <c r="G48" s="17" t="s">
        <v>71</v>
      </c>
      <c r="H48" s="17" t="s">
        <v>54</v>
      </c>
      <c r="I48" s="29">
        <v>129.3</v>
      </c>
      <c r="J48" s="29">
        <v>129.3</v>
      </c>
      <c r="K48" s="37">
        <f t="shared" si="1"/>
        <v>1</v>
      </c>
    </row>
    <row r="49" spans="1:11" ht="32.25" customHeight="1">
      <c r="A49" s="112" t="s">
        <v>75</v>
      </c>
      <c r="B49" s="113"/>
      <c r="C49" s="113"/>
      <c r="D49" s="113"/>
      <c r="E49" s="114"/>
      <c r="F49" s="15" t="s">
        <v>53</v>
      </c>
      <c r="G49" s="15" t="s">
        <v>79</v>
      </c>
      <c r="H49" s="15" t="s">
        <v>61</v>
      </c>
      <c r="I49" s="28">
        <f>I50</f>
        <v>210.7</v>
      </c>
      <c r="J49" s="28">
        <f>J50</f>
        <v>62.7</v>
      </c>
      <c r="K49" s="37">
        <f t="shared" si="1"/>
        <v>0.2975794969150451</v>
      </c>
    </row>
    <row r="50" spans="1:11" ht="32.25" customHeight="1">
      <c r="A50" s="106" t="s">
        <v>95</v>
      </c>
      <c r="B50" s="107"/>
      <c r="C50" s="107"/>
      <c r="D50" s="107"/>
      <c r="E50" s="107"/>
      <c r="F50" s="17" t="s">
        <v>53</v>
      </c>
      <c r="G50" s="17" t="s">
        <v>79</v>
      </c>
      <c r="H50" s="17" t="s">
        <v>54</v>
      </c>
      <c r="I50" s="29">
        <v>210.7</v>
      </c>
      <c r="J50" s="29">
        <v>62.7</v>
      </c>
      <c r="K50" s="37">
        <f t="shared" si="1"/>
        <v>0.2975794969150451</v>
      </c>
    </row>
    <row r="51" spans="1:11" ht="41.25" customHeight="1">
      <c r="A51" s="108" t="s">
        <v>0</v>
      </c>
      <c r="B51" s="109"/>
      <c r="C51" s="109"/>
      <c r="D51" s="109"/>
      <c r="E51" s="109"/>
      <c r="F51" s="12" t="s">
        <v>9</v>
      </c>
      <c r="G51" s="12" t="s">
        <v>10</v>
      </c>
      <c r="H51" s="12" t="s">
        <v>61</v>
      </c>
      <c r="I51" s="26">
        <f>SUM(I53:I53)</f>
        <v>200</v>
      </c>
      <c r="J51" s="26">
        <f>SUM(J53:J53)</f>
        <v>31.8</v>
      </c>
      <c r="K51" s="36">
        <f t="shared" si="1"/>
        <v>0.159</v>
      </c>
    </row>
    <row r="52" spans="1:11" ht="12.75">
      <c r="A52" s="110" t="s">
        <v>19</v>
      </c>
      <c r="B52" s="111"/>
      <c r="C52" s="111"/>
      <c r="D52" s="111"/>
      <c r="E52" s="111"/>
      <c r="F52" s="19"/>
      <c r="G52" s="19"/>
      <c r="H52" s="19"/>
      <c r="I52" s="27"/>
      <c r="J52" s="27"/>
      <c r="K52" s="37"/>
    </row>
    <row r="53" spans="1:11" ht="53.25" customHeight="1">
      <c r="A53" s="115" t="s">
        <v>80</v>
      </c>
      <c r="B53" s="116"/>
      <c r="C53" s="116"/>
      <c r="D53" s="116"/>
      <c r="E53" s="116"/>
      <c r="F53" s="15" t="s">
        <v>11</v>
      </c>
      <c r="G53" s="15" t="s">
        <v>72</v>
      </c>
      <c r="H53" s="15" t="s">
        <v>61</v>
      </c>
      <c r="I53" s="28">
        <v>200</v>
      </c>
      <c r="J53" s="28">
        <f>J54</f>
        <v>31.8</v>
      </c>
      <c r="K53" s="37">
        <f t="shared" si="1"/>
        <v>0.159</v>
      </c>
    </row>
    <row r="54" spans="1:11" ht="29.25" customHeight="1">
      <c r="A54" s="106" t="s">
        <v>95</v>
      </c>
      <c r="B54" s="107"/>
      <c r="C54" s="107"/>
      <c r="D54" s="107"/>
      <c r="E54" s="107"/>
      <c r="F54" s="17" t="s">
        <v>11</v>
      </c>
      <c r="G54" s="17" t="s">
        <v>72</v>
      </c>
      <c r="H54" s="17" t="s">
        <v>54</v>
      </c>
      <c r="I54" s="29">
        <v>200</v>
      </c>
      <c r="J54" s="29">
        <v>31.8</v>
      </c>
      <c r="K54" s="37">
        <f t="shared" si="1"/>
        <v>0.159</v>
      </c>
    </row>
    <row r="55" spans="1:11" ht="21" customHeight="1">
      <c r="A55" s="108" t="s">
        <v>62</v>
      </c>
      <c r="B55" s="109"/>
      <c r="C55" s="109"/>
      <c r="D55" s="109"/>
      <c r="E55" s="109"/>
      <c r="F55" s="12" t="s">
        <v>63</v>
      </c>
      <c r="G55" s="12" t="s">
        <v>10</v>
      </c>
      <c r="H55" s="12" t="s">
        <v>61</v>
      </c>
      <c r="I55" s="26">
        <f>I56</f>
        <v>876.4</v>
      </c>
      <c r="J55" s="26">
        <f>J56</f>
        <v>390.2</v>
      </c>
      <c r="K55" s="37">
        <f t="shared" si="1"/>
        <v>0.44523048836147877</v>
      </c>
    </row>
    <row r="56" spans="1:11" ht="21" customHeight="1">
      <c r="A56" s="115" t="s">
        <v>64</v>
      </c>
      <c r="B56" s="116"/>
      <c r="C56" s="116"/>
      <c r="D56" s="116"/>
      <c r="E56" s="116"/>
      <c r="F56" s="15" t="s">
        <v>12</v>
      </c>
      <c r="G56" s="15" t="s">
        <v>76</v>
      </c>
      <c r="H56" s="15" t="s">
        <v>61</v>
      </c>
      <c r="I56" s="28">
        <f>I57</f>
        <v>876.4</v>
      </c>
      <c r="J56" s="28">
        <f>J57</f>
        <v>390.2</v>
      </c>
      <c r="K56" s="37">
        <f t="shared" si="1"/>
        <v>0.44523048836147877</v>
      </c>
    </row>
    <row r="57" spans="1:11" ht="42" customHeight="1">
      <c r="A57" s="106" t="s">
        <v>94</v>
      </c>
      <c r="B57" s="107"/>
      <c r="C57" s="107"/>
      <c r="D57" s="107"/>
      <c r="E57" s="107"/>
      <c r="F57" s="17" t="s">
        <v>12</v>
      </c>
      <c r="G57" s="17" t="s">
        <v>76</v>
      </c>
      <c r="H57" s="17" t="s">
        <v>65</v>
      </c>
      <c r="I57" s="29">
        <v>876.4</v>
      </c>
      <c r="J57" s="29">
        <v>390.2</v>
      </c>
      <c r="K57" s="37">
        <f t="shared" si="1"/>
        <v>0.44523048836147877</v>
      </c>
    </row>
    <row r="58" spans="1:11" ht="12.75">
      <c r="A58" s="123" t="s">
        <v>1</v>
      </c>
      <c r="B58" s="124"/>
      <c r="C58" s="124"/>
      <c r="D58" s="124"/>
      <c r="E58" s="125"/>
      <c r="F58" s="12" t="s">
        <v>13</v>
      </c>
      <c r="G58" s="12" t="s">
        <v>10</v>
      </c>
      <c r="H58" s="12" t="s">
        <v>61</v>
      </c>
      <c r="I58" s="26">
        <f>I60</f>
        <v>6610</v>
      </c>
      <c r="J58" s="26">
        <f>J60</f>
        <v>6202.2</v>
      </c>
      <c r="K58" s="36">
        <f t="shared" si="1"/>
        <v>0.938305597579425</v>
      </c>
    </row>
    <row r="59" spans="1:11" ht="12.75">
      <c r="A59" s="110" t="s">
        <v>20</v>
      </c>
      <c r="B59" s="111"/>
      <c r="C59" s="111"/>
      <c r="D59" s="111"/>
      <c r="E59" s="111"/>
      <c r="F59" s="19"/>
      <c r="G59" s="19"/>
      <c r="H59" s="19"/>
      <c r="I59" s="27"/>
      <c r="J59" s="27"/>
      <c r="K59" s="37"/>
    </row>
    <row r="60" spans="1:11" ht="30.75" customHeight="1">
      <c r="A60" s="115" t="s">
        <v>2</v>
      </c>
      <c r="B60" s="116"/>
      <c r="C60" s="116"/>
      <c r="D60" s="116"/>
      <c r="E60" s="116"/>
      <c r="F60" s="15" t="s">
        <v>14</v>
      </c>
      <c r="G60" s="15" t="s">
        <v>115</v>
      </c>
      <c r="H60" s="15" t="s">
        <v>61</v>
      </c>
      <c r="I60" s="28">
        <f>I62</f>
        <v>6610</v>
      </c>
      <c r="J60" s="28">
        <f>J62</f>
        <v>6202.2</v>
      </c>
      <c r="K60" s="36">
        <f t="shared" si="1"/>
        <v>0.938305597579425</v>
      </c>
    </row>
    <row r="61" spans="1:11" ht="12.75">
      <c r="A61" s="129" t="s">
        <v>19</v>
      </c>
      <c r="B61" s="130"/>
      <c r="C61" s="130"/>
      <c r="D61" s="130"/>
      <c r="E61" s="130"/>
      <c r="F61" s="24"/>
      <c r="G61" s="24"/>
      <c r="H61" s="24"/>
      <c r="I61" s="33"/>
      <c r="J61" s="33"/>
      <c r="K61" s="37"/>
    </row>
    <row r="62" spans="1:11" ht="75" customHeight="1">
      <c r="A62" s="115" t="s">
        <v>118</v>
      </c>
      <c r="B62" s="116"/>
      <c r="C62" s="116"/>
      <c r="D62" s="116"/>
      <c r="E62" s="116"/>
      <c r="F62" s="15" t="s">
        <v>14</v>
      </c>
      <c r="G62" s="15" t="s">
        <v>115</v>
      </c>
      <c r="H62" s="16" t="s">
        <v>61</v>
      </c>
      <c r="I62" s="28">
        <f>SUM(I63:I65)</f>
        <v>6610</v>
      </c>
      <c r="J62" s="28">
        <f>SUM(J63:J65)</f>
        <v>6202.2</v>
      </c>
      <c r="K62" s="36">
        <f t="shared" si="1"/>
        <v>0.938305597579425</v>
      </c>
    </row>
    <row r="63" spans="1:11" ht="77.25" customHeight="1">
      <c r="A63" s="106" t="s">
        <v>105</v>
      </c>
      <c r="B63" s="107"/>
      <c r="C63" s="107"/>
      <c r="D63" s="107"/>
      <c r="E63" s="107"/>
      <c r="F63" s="17" t="s">
        <v>14</v>
      </c>
      <c r="G63" s="17" t="s">
        <v>115</v>
      </c>
      <c r="H63" s="18" t="s">
        <v>100</v>
      </c>
      <c r="I63" s="29">
        <v>4000</v>
      </c>
      <c r="J63" s="29">
        <v>4000</v>
      </c>
      <c r="K63" s="37">
        <f t="shared" si="1"/>
        <v>1</v>
      </c>
    </row>
    <row r="64" spans="1:11" ht="35.25" customHeight="1">
      <c r="A64" s="106" t="s">
        <v>106</v>
      </c>
      <c r="B64" s="107"/>
      <c r="C64" s="107"/>
      <c r="D64" s="107"/>
      <c r="E64" s="107"/>
      <c r="F64" s="17" t="s">
        <v>14</v>
      </c>
      <c r="G64" s="17" t="s">
        <v>115</v>
      </c>
      <c r="H64" s="18" t="s">
        <v>101</v>
      </c>
      <c r="I64" s="29">
        <v>50</v>
      </c>
      <c r="J64" s="29">
        <v>0</v>
      </c>
      <c r="K64" s="37">
        <f t="shared" si="1"/>
        <v>0</v>
      </c>
    </row>
    <row r="65" spans="1:11" ht="31.5" customHeight="1">
      <c r="A65" s="106" t="s">
        <v>95</v>
      </c>
      <c r="B65" s="107"/>
      <c r="C65" s="107"/>
      <c r="D65" s="107"/>
      <c r="E65" s="107"/>
      <c r="F65" s="17" t="s">
        <v>14</v>
      </c>
      <c r="G65" s="17" t="s">
        <v>115</v>
      </c>
      <c r="H65" s="18" t="s">
        <v>54</v>
      </c>
      <c r="I65" s="29">
        <v>2560</v>
      </c>
      <c r="J65" s="29">
        <v>2202.2</v>
      </c>
      <c r="K65" s="37">
        <f t="shared" si="1"/>
        <v>0.8602343749999998</v>
      </c>
    </row>
    <row r="66" spans="1:11" ht="19.5" customHeight="1">
      <c r="A66" s="108" t="s">
        <v>82</v>
      </c>
      <c r="B66" s="109"/>
      <c r="C66" s="109"/>
      <c r="D66" s="109"/>
      <c r="E66" s="109"/>
      <c r="F66" s="12" t="s">
        <v>15</v>
      </c>
      <c r="G66" s="12"/>
      <c r="H66" s="12"/>
      <c r="I66" s="26">
        <f>SUM(I68:I68)</f>
        <v>100</v>
      </c>
      <c r="J66" s="26">
        <f>SUM(J68:J68)</f>
        <v>0</v>
      </c>
      <c r="K66" s="36">
        <f t="shared" si="1"/>
        <v>0</v>
      </c>
    </row>
    <row r="67" spans="1:11" ht="12.75">
      <c r="A67" s="110" t="s">
        <v>20</v>
      </c>
      <c r="B67" s="111"/>
      <c r="C67" s="111"/>
      <c r="D67" s="111"/>
      <c r="E67" s="111"/>
      <c r="F67" s="19"/>
      <c r="G67" s="19"/>
      <c r="H67" s="19"/>
      <c r="I67" s="27"/>
      <c r="J67" s="27"/>
      <c r="K67" s="37"/>
    </row>
    <row r="68" spans="1:11" ht="32.25" customHeight="1">
      <c r="A68" s="115" t="s">
        <v>81</v>
      </c>
      <c r="B68" s="116"/>
      <c r="C68" s="116"/>
      <c r="D68" s="116"/>
      <c r="E68" s="116"/>
      <c r="F68" s="15" t="s">
        <v>16</v>
      </c>
      <c r="G68" s="15" t="s">
        <v>111</v>
      </c>
      <c r="H68" s="15" t="s">
        <v>61</v>
      </c>
      <c r="I68" s="28">
        <f>I69</f>
        <v>100</v>
      </c>
      <c r="J68" s="28">
        <f>J69</f>
        <v>0</v>
      </c>
      <c r="K68" s="36">
        <f t="shared" si="1"/>
        <v>0</v>
      </c>
    </row>
    <row r="69" spans="1:11" ht="32.25" customHeight="1">
      <c r="A69" s="106" t="s">
        <v>95</v>
      </c>
      <c r="B69" s="107"/>
      <c r="C69" s="107"/>
      <c r="D69" s="107"/>
      <c r="E69" s="107"/>
      <c r="F69" s="17" t="s">
        <v>16</v>
      </c>
      <c r="G69" s="17" t="s">
        <v>111</v>
      </c>
      <c r="H69" s="17" t="s">
        <v>54</v>
      </c>
      <c r="I69" s="29">
        <v>100</v>
      </c>
      <c r="J69" s="29">
        <v>0</v>
      </c>
      <c r="K69" s="37">
        <f t="shared" si="1"/>
        <v>0</v>
      </c>
    </row>
    <row r="70" spans="1:11" ht="22.5" customHeight="1">
      <c r="A70" s="123" t="s">
        <v>84</v>
      </c>
      <c r="B70" s="124"/>
      <c r="C70" s="124"/>
      <c r="D70" s="124"/>
      <c r="E70" s="125"/>
      <c r="F70" s="12" t="s">
        <v>85</v>
      </c>
      <c r="G70" s="12" t="s">
        <v>10</v>
      </c>
      <c r="H70" s="12" t="s">
        <v>61</v>
      </c>
      <c r="I70" s="26">
        <f>I72</f>
        <v>9000</v>
      </c>
      <c r="J70" s="26">
        <f>J72</f>
        <v>7592.5</v>
      </c>
      <c r="K70" s="36">
        <f t="shared" si="1"/>
        <v>0.8436111111111111</v>
      </c>
    </row>
    <row r="71" spans="1:11" ht="23.25" customHeight="1">
      <c r="A71" s="115" t="s">
        <v>44</v>
      </c>
      <c r="B71" s="134"/>
      <c r="C71" s="134"/>
      <c r="D71" s="134"/>
      <c r="E71" s="134"/>
      <c r="F71" s="15" t="s">
        <v>45</v>
      </c>
      <c r="G71" s="15" t="s">
        <v>10</v>
      </c>
      <c r="H71" s="15" t="s">
        <v>61</v>
      </c>
      <c r="I71" s="28">
        <f>I72</f>
        <v>9000</v>
      </c>
      <c r="J71" s="28">
        <f>J72</f>
        <v>7592.5</v>
      </c>
      <c r="K71" s="36">
        <f t="shared" si="1"/>
        <v>0.8436111111111111</v>
      </c>
    </row>
    <row r="72" spans="1:11" ht="88.5" customHeight="1">
      <c r="A72" s="115" t="s">
        <v>117</v>
      </c>
      <c r="B72" s="116"/>
      <c r="C72" s="116"/>
      <c r="D72" s="116"/>
      <c r="E72" s="116"/>
      <c r="F72" s="15" t="s">
        <v>45</v>
      </c>
      <c r="G72" s="15" t="s">
        <v>116</v>
      </c>
      <c r="H72" s="16" t="s">
        <v>61</v>
      </c>
      <c r="I72" s="28">
        <f>I73+I74</f>
        <v>9000</v>
      </c>
      <c r="J72" s="28">
        <f>J73+J74</f>
        <v>7592.5</v>
      </c>
      <c r="K72" s="36">
        <f t="shared" si="1"/>
        <v>0.8436111111111111</v>
      </c>
    </row>
    <row r="73" spans="1:11" ht="72.75" customHeight="1">
      <c r="A73" s="106" t="s">
        <v>105</v>
      </c>
      <c r="B73" s="107"/>
      <c r="C73" s="107"/>
      <c r="D73" s="107"/>
      <c r="E73" s="107"/>
      <c r="F73" s="24" t="s">
        <v>45</v>
      </c>
      <c r="G73" s="24" t="s">
        <v>116</v>
      </c>
      <c r="H73" s="25" t="s">
        <v>100</v>
      </c>
      <c r="I73" s="33">
        <v>3000</v>
      </c>
      <c r="J73" s="33">
        <v>3000</v>
      </c>
      <c r="K73" s="37">
        <f t="shared" si="1"/>
        <v>1</v>
      </c>
    </row>
    <row r="74" spans="1:11" ht="38.25" customHeight="1">
      <c r="A74" s="106" t="s">
        <v>95</v>
      </c>
      <c r="B74" s="107"/>
      <c r="C74" s="107"/>
      <c r="D74" s="107"/>
      <c r="E74" s="107"/>
      <c r="F74" s="24" t="s">
        <v>45</v>
      </c>
      <c r="G74" s="24" t="s">
        <v>116</v>
      </c>
      <c r="H74" s="25" t="s">
        <v>54</v>
      </c>
      <c r="I74" s="33">
        <v>6000</v>
      </c>
      <c r="J74" s="33">
        <v>4592.5</v>
      </c>
      <c r="K74" s="37">
        <f t="shared" si="1"/>
        <v>0.7654166666666666</v>
      </c>
    </row>
    <row r="75" spans="1:11" ht="22.5" customHeight="1">
      <c r="A75" s="108" t="s">
        <v>51</v>
      </c>
      <c r="B75" s="109"/>
      <c r="C75" s="109"/>
      <c r="D75" s="109"/>
      <c r="E75" s="109"/>
      <c r="F75" s="12" t="s">
        <v>52</v>
      </c>
      <c r="G75" s="12" t="s">
        <v>10</v>
      </c>
      <c r="H75" s="12" t="s">
        <v>61</v>
      </c>
      <c r="I75" s="26">
        <f>I76</f>
        <v>1300</v>
      </c>
      <c r="J75" s="26">
        <f>J76</f>
        <v>698.4</v>
      </c>
      <c r="K75" s="36">
        <f t="shared" si="1"/>
        <v>0.5372307692307692</v>
      </c>
    </row>
    <row r="76" spans="1:11" ht="32.25" customHeight="1">
      <c r="A76" s="115" t="s">
        <v>3</v>
      </c>
      <c r="B76" s="116"/>
      <c r="C76" s="116"/>
      <c r="D76" s="116"/>
      <c r="E76" s="116"/>
      <c r="F76" s="15" t="s">
        <v>50</v>
      </c>
      <c r="G76" s="15" t="s">
        <v>83</v>
      </c>
      <c r="H76" s="15" t="s">
        <v>61</v>
      </c>
      <c r="I76" s="28">
        <v>1300</v>
      </c>
      <c r="J76" s="28">
        <f>J77</f>
        <v>698.4</v>
      </c>
      <c r="K76" s="36">
        <f t="shared" si="1"/>
        <v>0.5372307692307692</v>
      </c>
    </row>
    <row r="77" spans="1:11" ht="32.25" customHeight="1">
      <c r="A77" s="106" t="s">
        <v>95</v>
      </c>
      <c r="B77" s="107"/>
      <c r="C77" s="107"/>
      <c r="D77" s="107"/>
      <c r="E77" s="107"/>
      <c r="F77" s="17" t="s">
        <v>50</v>
      </c>
      <c r="G77" s="17" t="s">
        <v>83</v>
      </c>
      <c r="H77" s="17" t="s">
        <v>54</v>
      </c>
      <c r="I77" s="29">
        <v>1300</v>
      </c>
      <c r="J77" s="29">
        <v>698.4</v>
      </c>
      <c r="K77" s="37">
        <f t="shared" si="1"/>
        <v>0.5372307692307692</v>
      </c>
    </row>
    <row r="78" spans="1:11" ht="15" customHeight="1" thickBot="1">
      <c r="A78" s="131" t="s">
        <v>4</v>
      </c>
      <c r="B78" s="132"/>
      <c r="C78" s="132"/>
      <c r="D78" s="132"/>
      <c r="E78" s="133"/>
      <c r="F78" s="39"/>
      <c r="G78" s="39"/>
      <c r="H78" s="39"/>
      <c r="I78" s="40">
        <f>I3+I51+I55+I58+I66+I70+I75</f>
        <v>46348.100000000006</v>
      </c>
      <c r="J78" s="40">
        <f>J3+J51+J55+J58+J66+J70+J75</f>
        <v>36649.4</v>
      </c>
      <c r="K78" s="41">
        <f t="shared" si="1"/>
        <v>0.7907422310731183</v>
      </c>
    </row>
    <row r="79" spans="1:9" ht="0.75" customHeight="1" thickBot="1">
      <c r="A79" s="4"/>
      <c r="B79" s="5"/>
      <c r="C79" s="5"/>
      <c r="D79" s="5"/>
      <c r="E79" s="5"/>
      <c r="F79" s="6"/>
      <c r="G79" s="6"/>
      <c r="H79" s="6"/>
      <c r="I79" s="7"/>
    </row>
    <row r="81" spans="1:1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</sheetData>
  <sheetProtection/>
  <mergeCells count="78">
    <mergeCell ref="A50:E50"/>
    <mergeCell ref="A48:E48"/>
    <mergeCell ref="A45:E45"/>
    <mergeCell ref="A54:E54"/>
    <mergeCell ref="A52:E52"/>
    <mergeCell ref="A55:E55"/>
    <mergeCell ref="A53:E53"/>
    <mergeCell ref="A56:E56"/>
    <mergeCell ref="A77:E77"/>
    <mergeCell ref="A14:E14"/>
    <mergeCell ref="A43:E43"/>
    <mergeCell ref="A63:E63"/>
    <mergeCell ref="A64:E64"/>
    <mergeCell ref="A65:E65"/>
    <mergeCell ref="A35:E35"/>
    <mergeCell ref="A36:E36"/>
    <mergeCell ref="A37:E37"/>
    <mergeCell ref="A38:E38"/>
    <mergeCell ref="A57:E57"/>
    <mergeCell ref="A39:E39"/>
    <mergeCell ref="A40:E40"/>
    <mergeCell ref="A41:E41"/>
    <mergeCell ref="A42:E42"/>
    <mergeCell ref="A51:E51"/>
    <mergeCell ref="A30:E30"/>
    <mergeCell ref="A28:E28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9:E29"/>
    <mergeCell ref="A17:E17"/>
    <mergeCell ref="A21:E21"/>
    <mergeCell ref="A20:E20"/>
    <mergeCell ref="A18:E18"/>
    <mergeCell ref="A19:E19"/>
    <mergeCell ref="A22:E22"/>
    <mergeCell ref="A78:E78"/>
    <mergeCell ref="A68:E68"/>
    <mergeCell ref="A70:E70"/>
    <mergeCell ref="A71:E71"/>
    <mergeCell ref="A72:E72"/>
    <mergeCell ref="A75:E75"/>
    <mergeCell ref="A76:E76"/>
    <mergeCell ref="A69:E69"/>
    <mergeCell ref="A73:E73"/>
    <mergeCell ref="A74:E74"/>
    <mergeCell ref="A66:E66"/>
    <mergeCell ref="A67:E67"/>
    <mergeCell ref="A58:E58"/>
    <mergeCell ref="A59:E59"/>
    <mergeCell ref="A60:E60"/>
    <mergeCell ref="A61:E61"/>
    <mergeCell ref="A6:E6"/>
    <mergeCell ref="A2:E2"/>
    <mergeCell ref="A3:E3"/>
    <mergeCell ref="A4:E4"/>
    <mergeCell ref="A1:K1"/>
    <mergeCell ref="A62:E62"/>
    <mergeCell ref="A8:E8"/>
    <mergeCell ref="A9:E9"/>
    <mergeCell ref="A10:E10"/>
    <mergeCell ref="A7:E7"/>
    <mergeCell ref="A15:E15"/>
    <mergeCell ref="A5:E5"/>
    <mergeCell ref="A11:E11"/>
    <mergeCell ref="A12:E12"/>
    <mergeCell ref="A49:E49"/>
    <mergeCell ref="A13:E13"/>
    <mergeCell ref="A16:E16"/>
    <mergeCell ref="A44:E44"/>
    <mergeCell ref="A47:E47"/>
    <mergeCell ref="A46:E46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5.625" style="0" customWidth="1"/>
    <col min="2" max="2" width="21.25390625" style="0" customWidth="1"/>
    <col min="3" max="3" width="27.875" style="0" customWidth="1"/>
    <col min="4" max="4" width="20.375" style="0" customWidth="1"/>
  </cols>
  <sheetData>
    <row r="1" spans="1:11" ht="54.75" customHeight="1">
      <c r="A1" s="138" t="s">
        <v>134</v>
      </c>
      <c r="B1" s="101"/>
      <c r="C1" s="101"/>
      <c r="D1" s="101"/>
      <c r="E1" s="51"/>
      <c r="F1" s="51"/>
      <c r="G1" s="51"/>
      <c r="H1" s="51"/>
      <c r="I1" s="51"/>
      <c r="J1" s="51"/>
      <c r="K1" s="51"/>
    </row>
    <row r="2" ht="15.75">
      <c r="A2" s="43"/>
    </row>
    <row r="3" spans="1:4" ht="67.5" customHeight="1">
      <c r="A3" s="136" t="s">
        <v>122</v>
      </c>
      <c r="B3" s="136" t="s">
        <v>123</v>
      </c>
      <c r="C3" s="136" t="s">
        <v>36</v>
      </c>
      <c r="D3" s="136" t="s">
        <v>127</v>
      </c>
    </row>
    <row r="4" spans="1:4" ht="12.75" hidden="1">
      <c r="A4" s="139"/>
      <c r="B4" s="136"/>
      <c r="C4" s="136"/>
      <c r="D4" s="137"/>
    </row>
    <row r="5" spans="1:4" ht="30" customHeight="1">
      <c r="A5" s="45"/>
      <c r="B5" s="140"/>
      <c r="C5" s="141" t="s">
        <v>128</v>
      </c>
      <c r="D5" s="135">
        <f>D10</f>
        <v>375</v>
      </c>
    </row>
    <row r="6" spans="1:4" ht="12.75" hidden="1">
      <c r="A6" s="47">
        <v>900</v>
      </c>
      <c r="B6" s="140"/>
      <c r="C6" s="141"/>
      <c r="D6" s="135"/>
    </row>
    <row r="7" spans="1:4" ht="12.75" hidden="1">
      <c r="A7" s="48"/>
      <c r="B7" s="140"/>
      <c r="C7" s="141"/>
      <c r="D7" s="135"/>
    </row>
    <row r="8" spans="1:4" ht="93.75" customHeight="1">
      <c r="A8" s="49">
        <v>900</v>
      </c>
      <c r="B8" s="45"/>
      <c r="C8" s="46" t="s">
        <v>124</v>
      </c>
      <c r="D8" s="46"/>
    </row>
    <row r="9" spans="1:4" ht="36.75" customHeight="1">
      <c r="A9" s="45">
        <v>900</v>
      </c>
      <c r="B9" s="45" t="s">
        <v>125</v>
      </c>
      <c r="C9" s="53" t="s">
        <v>129</v>
      </c>
      <c r="D9" s="45"/>
    </row>
    <row r="10" spans="1:4" ht="35.25" customHeight="1">
      <c r="A10" s="45">
        <v>900</v>
      </c>
      <c r="B10" s="45" t="s">
        <v>126</v>
      </c>
      <c r="C10" s="46" t="s">
        <v>130</v>
      </c>
      <c r="D10" s="50">
        <v>375</v>
      </c>
    </row>
    <row r="11" ht="15.75">
      <c r="A11" s="44"/>
    </row>
    <row r="12" spans="1:4" ht="15.75">
      <c r="A12" s="52"/>
      <c r="B12" s="42"/>
      <c r="C12" s="42"/>
      <c r="D12" s="42"/>
    </row>
    <row r="13" ht="15.75">
      <c r="A13" s="44"/>
    </row>
  </sheetData>
  <sheetProtection/>
  <mergeCells count="8">
    <mergeCell ref="D5:D7"/>
    <mergeCell ref="D3:D4"/>
    <mergeCell ref="A1:D1"/>
    <mergeCell ref="A3:A4"/>
    <mergeCell ref="B3:B4"/>
    <mergeCell ref="C3:C4"/>
    <mergeCell ref="B5:B7"/>
    <mergeCell ref="C5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 Громов</cp:lastModifiedBy>
  <cp:lastPrinted>2013-04-08T12:14:12Z</cp:lastPrinted>
  <dcterms:created xsi:type="dcterms:W3CDTF">2008-11-05T07:10:00Z</dcterms:created>
  <dcterms:modified xsi:type="dcterms:W3CDTF">2013-10-28T13:22:14Z</dcterms:modified>
  <cp:category/>
  <cp:version/>
  <cp:contentType/>
  <cp:contentStatus/>
</cp:coreProperties>
</file>